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alacios\Desktop\FERUM 2018\SALDOS BID III\"/>
    </mc:Choice>
  </mc:AlternateContent>
  <bookViews>
    <workbookView xWindow="240" yWindow="120" windowWidth="20115" windowHeight="6990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32" sheetId="33" r:id="rId33"/>
    <sheet name="33" sheetId="34" r:id="rId34"/>
    <sheet name="34" sheetId="35" r:id="rId35"/>
    <sheet name="35" sheetId="36" r:id="rId36"/>
    <sheet name="36" sheetId="37" r:id="rId37"/>
    <sheet name="37" sheetId="38" r:id="rId38"/>
    <sheet name="38" sheetId="39" r:id="rId39"/>
    <sheet name="39" sheetId="40" r:id="rId40"/>
    <sheet name="40" sheetId="41" r:id="rId41"/>
    <sheet name="41" sheetId="42" r:id="rId42"/>
    <sheet name="42" sheetId="43" r:id="rId43"/>
    <sheet name="43" sheetId="44" r:id="rId44"/>
    <sheet name="44" sheetId="45" r:id="rId45"/>
    <sheet name="45" sheetId="46" r:id="rId46"/>
    <sheet name="46" sheetId="47" r:id="rId47"/>
  </sheets>
  <definedNames>
    <definedName name="_xlnm._FilterDatabase" localSheetId="0" hidden="1">PRESUPUESTO!$A$12:$J$59</definedName>
    <definedName name="_Order1" hidden="1">255</definedName>
    <definedName name="_Regression_Int" hidden="1">1</definedName>
    <definedName name="_xlnm.Print_Area" localSheetId="1">'1'!$A$1:$T$75</definedName>
    <definedName name="_xlnm.Print_Area" localSheetId="10">'10'!$A$1:$T$75</definedName>
    <definedName name="_xlnm.Print_Area" localSheetId="11">'11'!$A$1:$T$75</definedName>
    <definedName name="_xlnm.Print_Area" localSheetId="12">'12'!$A$1:$T$75</definedName>
    <definedName name="_xlnm.Print_Area" localSheetId="13">'13'!$A$1:$T$75</definedName>
    <definedName name="_xlnm.Print_Area" localSheetId="14">'14'!$A$1:$T$75</definedName>
    <definedName name="_xlnm.Print_Area" localSheetId="15">'15'!$A$1:$T$75</definedName>
    <definedName name="_xlnm.Print_Area" localSheetId="16">'16'!$A$1:$T$75</definedName>
    <definedName name="_xlnm.Print_Area" localSheetId="17">'17'!$A$1:$T$75</definedName>
    <definedName name="_xlnm.Print_Area" localSheetId="18">'18'!$A$1:$T$75</definedName>
    <definedName name="_xlnm.Print_Area" localSheetId="19">'19'!$A$1:$T$75</definedName>
    <definedName name="_xlnm.Print_Area" localSheetId="2">'2'!$A$1:$T$75</definedName>
    <definedName name="_xlnm.Print_Area" localSheetId="20">'20'!$A$1:$T$75</definedName>
    <definedName name="_xlnm.Print_Area" localSheetId="21">'21'!$A$1:$T$75</definedName>
    <definedName name="_xlnm.Print_Area" localSheetId="22">'22'!$A$1:$T$75</definedName>
    <definedName name="_xlnm.Print_Area" localSheetId="23">'23'!$A$1:$T$75</definedName>
    <definedName name="_xlnm.Print_Area" localSheetId="24">'24'!$A$1:$T$75</definedName>
    <definedName name="_xlnm.Print_Area" localSheetId="25">'25'!$A$1:$T$75</definedName>
    <definedName name="_xlnm.Print_Area" localSheetId="26">'26'!$A$1:$T$75</definedName>
    <definedName name="_xlnm.Print_Area" localSheetId="27">'27'!$A$1:$T$75</definedName>
    <definedName name="_xlnm.Print_Area" localSheetId="28">'28'!$A$1:$T$75</definedName>
    <definedName name="_xlnm.Print_Area" localSheetId="29">'29'!$A$1:$T$75</definedName>
    <definedName name="_xlnm.Print_Area" localSheetId="3">'3'!$A$1:$T$75</definedName>
    <definedName name="_xlnm.Print_Area" localSheetId="30">'30'!$A$1:$T$75</definedName>
    <definedName name="_xlnm.Print_Area" localSheetId="31">'31'!$A$1:$T$75</definedName>
    <definedName name="_xlnm.Print_Area" localSheetId="32">'32'!$A$1:$T$75</definedName>
    <definedName name="_xlnm.Print_Area" localSheetId="33">'33'!$A$1:$T$75</definedName>
    <definedName name="_xlnm.Print_Area" localSheetId="34">'34'!$A$1:$T$75</definedName>
    <definedName name="_xlnm.Print_Area" localSheetId="35">'35'!$A$1:$T$75</definedName>
    <definedName name="_xlnm.Print_Area" localSheetId="36">'36'!$A$1:$T$75</definedName>
    <definedName name="_xlnm.Print_Area" localSheetId="37">'37'!$A$1:$T$75</definedName>
    <definedName name="_xlnm.Print_Area" localSheetId="38">'38'!$A$1:$T$75</definedName>
    <definedName name="_xlnm.Print_Area" localSheetId="39">'39'!$A$1:$T$75</definedName>
    <definedName name="_xlnm.Print_Area" localSheetId="4">'4'!$A$1:$T$75</definedName>
    <definedName name="_xlnm.Print_Area" localSheetId="40">'40'!$A$1:$T$75</definedName>
    <definedName name="_xlnm.Print_Area" localSheetId="41">'41'!$A$1:$T$75</definedName>
    <definedName name="_xlnm.Print_Area" localSheetId="42">'42'!$A$1:$T$75</definedName>
    <definedName name="_xlnm.Print_Area" localSheetId="43">'43'!$A$1:$T$75</definedName>
    <definedName name="_xlnm.Print_Area" localSheetId="44">'44'!$A$1:$T$75</definedName>
    <definedName name="_xlnm.Print_Area" localSheetId="45">'45'!$A$1:$T$75</definedName>
    <definedName name="_xlnm.Print_Area" localSheetId="46">'46'!$A$1:$T$75</definedName>
    <definedName name="_xlnm.Print_Area" localSheetId="5">'5'!$A$1:$T$75</definedName>
    <definedName name="_xlnm.Print_Area" localSheetId="6">'6'!$A$1:$T$75</definedName>
    <definedName name="_xlnm.Print_Area" localSheetId="7">'7'!$A$1:$T$75</definedName>
    <definedName name="_xlnm.Print_Area" localSheetId="8">'8'!$A$1:$T$75</definedName>
    <definedName name="_xlnm.Print_Area" localSheetId="9">'9'!$A$1:$T$75</definedName>
    <definedName name="_xlnm.Print_Area" localSheetId="0">PRESUPUESTO!$A$1:$J$59</definedName>
    <definedName name="HTML_CodePage" hidden="1">1252</definedName>
    <definedName name="HTML_Control" localSheetId="1" hidden="1">{"'APRECIOS'!$A$1:$S$17","'APRECIOS'!$A$1:$A$2"}</definedName>
    <definedName name="HTML_Control" localSheetId="10" hidden="1">{"'APRECIOS'!$A$1:$S$17","'APRECIOS'!$A$1:$A$2"}</definedName>
    <definedName name="HTML_Control" localSheetId="11" hidden="1">{"'APRECIOS'!$A$1:$S$17","'APRECIOS'!$A$1:$A$2"}</definedName>
    <definedName name="HTML_Control" localSheetId="12" hidden="1">{"'APRECIOS'!$A$1:$S$17","'APRECIOS'!$A$1:$A$2"}</definedName>
    <definedName name="HTML_Control" localSheetId="13" hidden="1">{"'APRECIOS'!$A$1:$S$17","'APRECIOS'!$A$1:$A$2"}</definedName>
    <definedName name="HTML_Control" localSheetId="14" hidden="1">{"'APRECIOS'!$A$1:$S$17","'APRECIOS'!$A$1:$A$2"}</definedName>
    <definedName name="HTML_Control" localSheetId="15" hidden="1">{"'APRECIOS'!$A$1:$S$17","'APRECIOS'!$A$1:$A$2"}</definedName>
    <definedName name="HTML_Control" localSheetId="16" hidden="1">{"'APRECIOS'!$A$1:$S$17","'APRECIOS'!$A$1:$A$2"}</definedName>
    <definedName name="HTML_Control" localSheetId="17" hidden="1">{"'APRECIOS'!$A$1:$S$17","'APRECIOS'!$A$1:$A$2"}</definedName>
    <definedName name="HTML_Control" localSheetId="18" hidden="1">{"'APRECIOS'!$A$1:$S$17","'APRECIOS'!$A$1:$A$2"}</definedName>
    <definedName name="HTML_Control" localSheetId="19" hidden="1">{"'APRECIOS'!$A$1:$S$17","'APRECIOS'!$A$1:$A$2"}</definedName>
    <definedName name="HTML_Control" localSheetId="2" hidden="1">{"'APRECIOS'!$A$1:$S$17","'APRECIOS'!$A$1:$A$2"}</definedName>
    <definedName name="HTML_Control" localSheetId="20" hidden="1">{"'APRECIOS'!$A$1:$S$17","'APRECIOS'!$A$1:$A$2"}</definedName>
    <definedName name="HTML_Control" localSheetId="21" hidden="1">{"'APRECIOS'!$A$1:$S$17","'APRECIOS'!$A$1:$A$2"}</definedName>
    <definedName name="HTML_Control" localSheetId="22" hidden="1">{"'APRECIOS'!$A$1:$S$17","'APRECIOS'!$A$1:$A$2"}</definedName>
    <definedName name="HTML_Control" localSheetId="23" hidden="1">{"'APRECIOS'!$A$1:$S$17","'APRECIOS'!$A$1:$A$2"}</definedName>
    <definedName name="HTML_Control" localSheetId="24" hidden="1">{"'APRECIOS'!$A$1:$S$17","'APRECIOS'!$A$1:$A$2"}</definedName>
    <definedName name="HTML_Control" localSheetId="25" hidden="1">{"'APRECIOS'!$A$1:$S$17","'APRECIOS'!$A$1:$A$2"}</definedName>
    <definedName name="HTML_Control" localSheetId="26" hidden="1">{"'APRECIOS'!$A$1:$S$17","'APRECIOS'!$A$1:$A$2"}</definedName>
    <definedName name="HTML_Control" localSheetId="27" hidden="1">{"'APRECIOS'!$A$1:$S$17","'APRECIOS'!$A$1:$A$2"}</definedName>
    <definedName name="HTML_Control" localSheetId="28" hidden="1">{"'APRECIOS'!$A$1:$S$17","'APRECIOS'!$A$1:$A$2"}</definedName>
    <definedName name="HTML_Control" localSheetId="29" hidden="1">{"'APRECIOS'!$A$1:$S$17","'APRECIOS'!$A$1:$A$2"}</definedName>
    <definedName name="HTML_Control" localSheetId="3" hidden="1">{"'APRECIOS'!$A$1:$S$17","'APRECIOS'!$A$1:$A$2"}</definedName>
    <definedName name="HTML_Control" localSheetId="30" hidden="1">{"'APRECIOS'!$A$1:$S$17","'APRECIOS'!$A$1:$A$2"}</definedName>
    <definedName name="HTML_Control" localSheetId="31" hidden="1">{"'APRECIOS'!$A$1:$S$17","'APRECIOS'!$A$1:$A$2"}</definedName>
    <definedName name="HTML_Control" localSheetId="32" hidden="1">{"'APRECIOS'!$A$1:$S$17","'APRECIOS'!$A$1:$A$2"}</definedName>
    <definedName name="HTML_Control" localSheetId="33" hidden="1">{"'APRECIOS'!$A$1:$S$17","'APRECIOS'!$A$1:$A$2"}</definedName>
    <definedName name="HTML_Control" localSheetId="34" hidden="1">{"'APRECIOS'!$A$1:$S$17","'APRECIOS'!$A$1:$A$2"}</definedName>
    <definedName name="HTML_Control" localSheetId="35" hidden="1">{"'APRECIOS'!$A$1:$S$17","'APRECIOS'!$A$1:$A$2"}</definedName>
    <definedName name="HTML_Control" localSheetId="36" hidden="1">{"'APRECIOS'!$A$1:$S$17","'APRECIOS'!$A$1:$A$2"}</definedName>
    <definedName name="HTML_Control" localSheetId="37" hidden="1">{"'APRECIOS'!$A$1:$S$17","'APRECIOS'!$A$1:$A$2"}</definedName>
    <definedName name="HTML_Control" localSheetId="38" hidden="1">{"'APRECIOS'!$A$1:$S$17","'APRECIOS'!$A$1:$A$2"}</definedName>
    <definedName name="HTML_Control" localSheetId="39" hidden="1">{"'APRECIOS'!$A$1:$S$17","'APRECIOS'!$A$1:$A$2"}</definedName>
    <definedName name="HTML_Control" localSheetId="4" hidden="1">{"'APRECIOS'!$A$1:$S$17","'APRECIOS'!$A$1:$A$2"}</definedName>
    <definedName name="HTML_Control" localSheetId="40" hidden="1">{"'APRECIOS'!$A$1:$S$17","'APRECIOS'!$A$1:$A$2"}</definedName>
    <definedName name="HTML_Control" localSheetId="41" hidden="1">{"'APRECIOS'!$A$1:$S$17","'APRECIOS'!$A$1:$A$2"}</definedName>
    <definedName name="HTML_Control" localSheetId="42" hidden="1">{"'APRECIOS'!$A$1:$S$17","'APRECIOS'!$A$1:$A$2"}</definedName>
    <definedName name="HTML_Control" localSheetId="43" hidden="1">{"'APRECIOS'!$A$1:$S$17","'APRECIOS'!$A$1:$A$2"}</definedName>
    <definedName name="HTML_Control" localSheetId="44" hidden="1">{"'APRECIOS'!$A$1:$S$17","'APRECIOS'!$A$1:$A$2"}</definedName>
    <definedName name="HTML_Control" localSheetId="45" hidden="1">{"'APRECIOS'!$A$1:$S$17","'APRECIOS'!$A$1:$A$2"}</definedName>
    <definedName name="HTML_Control" localSheetId="46" hidden="1">{"'APRECIOS'!$A$1:$S$17","'APRECIOS'!$A$1:$A$2"}</definedName>
    <definedName name="HTML_Control" localSheetId="5" hidden="1">{"'APRECIOS'!$A$1:$S$17","'APRECIOS'!$A$1:$A$2"}</definedName>
    <definedName name="HTML_Control" localSheetId="6" hidden="1">{"'APRECIOS'!$A$1:$S$17","'APRECIOS'!$A$1:$A$2"}</definedName>
    <definedName name="HTML_Control" localSheetId="7" hidden="1">{"'APRECIOS'!$A$1:$S$17","'APRECIOS'!$A$1:$A$2"}</definedName>
    <definedName name="HTML_Control" localSheetId="8" hidden="1">{"'APRECIOS'!$A$1:$S$17","'APRECIOS'!$A$1:$A$2"}</definedName>
    <definedName name="HTML_Control" localSheetId="9" hidden="1">{"'APRECIOS'!$A$1:$S$17","'APRECIOS'!$A$1:$A$2"}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</definedNames>
  <calcPr calcId="152511"/>
</workbook>
</file>

<file path=xl/calcChain.xml><?xml version="1.0" encoding="utf-8"?>
<calcChain xmlns="http://schemas.openxmlformats.org/spreadsheetml/2006/main">
  <c r="V74" i="47" l="1"/>
  <c r="G71" i="47"/>
  <c r="G69" i="47"/>
  <c r="G63" i="47"/>
  <c r="G62" i="47"/>
  <c r="G61" i="47"/>
  <c r="G60" i="47"/>
  <c r="G59" i="47"/>
  <c r="G58" i="47"/>
  <c r="G57" i="47"/>
  <c r="G56" i="47"/>
  <c r="G55" i="47"/>
  <c r="G54" i="47"/>
  <c r="G53" i="47"/>
  <c r="G52" i="47"/>
  <c r="G51" i="47"/>
  <c r="G50" i="47"/>
  <c r="G49" i="47"/>
  <c r="G48" i="47"/>
  <c r="G47" i="47"/>
  <c r="G46" i="47"/>
  <c r="G45" i="47"/>
  <c r="G44" i="47"/>
  <c r="G38" i="47"/>
  <c r="D38" i="47"/>
  <c r="D37" i="47"/>
  <c r="G37" i="47" s="1"/>
  <c r="G36" i="47"/>
  <c r="D36" i="47"/>
  <c r="D35" i="47"/>
  <c r="G35" i="47" s="1"/>
  <c r="G34" i="47"/>
  <c r="D34" i="47"/>
  <c r="D33" i="47"/>
  <c r="G33" i="47" s="1"/>
  <c r="G40" i="47" s="1"/>
  <c r="V26" i="47"/>
  <c r="D26" i="47"/>
  <c r="G26" i="47" s="1"/>
  <c r="V25" i="47"/>
  <c r="G25" i="47"/>
  <c r="D25" i="47"/>
  <c r="V24" i="47"/>
  <c r="G24" i="47"/>
  <c r="D24" i="47"/>
  <c r="V23" i="47"/>
  <c r="D23" i="47"/>
  <c r="G23" i="47" s="1"/>
  <c r="V22" i="47"/>
  <c r="D22" i="47"/>
  <c r="G22" i="47" s="1"/>
  <c r="V21" i="47"/>
  <c r="G21" i="47"/>
  <c r="D21" i="47"/>
  <c r="V20" i="47"/>
  <c r="G20" i="47"/>
  <c r="D20" i="47"/>
  <c r="V19" i="47"/>
  <c r="D19" i="47"/>
  <c r="G19" i="47" s="1"/>
  <c r="V18" i="47"/>
  <c r="D18" i="47"/>
  <c r="G18" i="47" s="1"/>
  <c r="V17" i="47"/>
  <c r="D17" i="47"/>
  <c r="G17" i="47" s="1"/>
  <c r="V16" i="47"/>
  <c r="G16" i="47"/>
  <c r="D16" i="47"/>
  <c r="V15" i="47"/>
  <c r="D15" i="47"/>
  <c r="G15" i="47" s="1"/>
  <c r="V14" i="47"/>
  <c r="D14" i="47"/>
  <c r="G14" i="47" s="1"/>
  <c r="V13" i="47"/>
  <c r="M13" i="47"/>
  <c r="O13" i="47" s="1"/>
  <c r="Q13" i="47" s="1"/>
  <c r="S13" i="47" s="1"/>
  <c r="L13" i="47"/>
  <c r="D13" i="47"/>
  <c r="G13" i="47" s="1"/>
  <c r="V12" i="47"/>
  <c r="D12" i="47"/>
  <c r="G12" i="47" s="1"/>
  <c r="J10" i="47"/>
  <c r="V74" i="46"/>
  <c r="G69" i="46"/>
  <c r="G71" i="46" s="1"/>
  <c r="G63" i="46"/>
  <c r="G62" i="46"/>
  <c r="G61" i="46"/>
  <c r="G60" i="46"/>
  <c r="G59" i="46"/>
  <c r="G58" i="46"/>
  <c r="G57" i="46"/>
  <c r="G56" i="46"/>
  <c r="G55" i="46"/>
  <c r="G54" i="46"/>
  <c r="G53" i="46"/>
  <c r="G52" i="46"/>
  <c r="G51" i="46"/>
  <c r="G50" i="46"/>
  <c r="G49" i="46"/>
  <c r="G48" i="46"/>
  <c r="G47" i="46"/>
  <c r="G46" i="46"/>
  <c r="G45" i="46"/>
  <c r="G44" i="46"/>
  <c r="D38" i="46"/>
  <c r="G38" i="46" s="1"/>
  <c r="D37" i="46"/>
  <c r="G37" i="46" s="1"/>
  <c r="D36" i="46"/>
  <c r="G36" i="46" s="1"/>
  <c r="D35" i="46"/>
  <c r="G35" i="46" s="1"/>
  <c r="D34" i="46"/>
  <c r="G34" i="46" s="1"/>
  <c r="D33" i="46"/>
  <c r="G33" i="46" s="1"/>
  <c r="V26" i="46"/>
  <c r="D26" i="46"/>
  <c r="G26" i="46" s="1"/>
  <c r="V25" i="46"/>
  <c r="G25" i="46"/>
  <c r="D25" i="46"/>
  <c r="V24" i="46"/>
  <c r="D24" i="46"/>
  <c r="G24" i="46" s="1"/>
  <c r="V23" i="46"/>
  <c r="G23" i="46"/>
  <c r="D23" i="46"/>
  <c r="V22" i="46"/>
  <c r="D22" i="46"/>
  <c r="G22" i="46" s="1"/>
  <c r="V21" i="46"/>
  <c r="G21" i="46"/>
  <c r="D21" i="46"/>
  <c r="V20" i="46"/>
  <c r="D20" i="46"/>
  <c r="G20" i="46" s="1"/>
  <c r="V19" i="46"/>
  <c r="G19" i="46"/>
  <c r="D19" i="46"/>
  <c r="V18" i="46"/>
  <c r="D18" i="46"/>
  <c r="G18" i="46" s="1"/>
  <c r="V17" i="46"/>
  <c r="G17" i="46"/>
  <c r="D17" i="46"/>
  <c r="V16" i="46"/>
  <c r="D16" i="46"/>
  <c r="G16" i="46" s="1"/>
  <c r="V15" i="46"/>
  <c r="G15" i="46"/>
  <c r="D15" i="46"/>
  <c r="V14" i="46"/>
  <c r="D14" i="46"/>
  <c r="G14" i="46" s="1"/>
  <c r="V13" i="46"/>
  <c r="L13" i="46"/>
  <c r="M13" i="46" s="1"/>
  <c r="O13" i="46" s="1"/>
  <c r="Q13" i="46" s="1"/>
  <c r="S13" i="46" s="1"/>
  <c r="D13" i="46"/>
  <c r="G13" i="46" s="1"/>
  <c r="V12" i="46"/>
  <c r="G12" i="46"/>
  <c r="D12" i="46"/>
  <c r="J10" i="46"/>
  <c r="V74" i="45"/>
  <c r="G71" i="45"/>
  <c r="G69" i="45"/>
  <c r="G63" i="45"/>
  <c r="G62" i="45"/>
  <c r="G61" i="45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47" i="45"/>
  <c r="G46" i="45"/>
  <c r="G45" i="45"/>
  <c r="G44" i="45"/>
  <c r="G64" i="45" s="1"/>
  <c r="V76" i="45" s="1"/>
  <c r="G38" i="45"/>
  <c r="D38" i="45"/>
  <c r="G37" i="45"/>
  <c r="D37" i="45"/>
  <c r="G36" i="45"/>
  <c r="D36" i="45"/>
  <c r="G35" i="45"/>
  <c r="D35" i="45"/>
  <c r="G34" i="45"/>
  <c r="D34" i="45"/>
  <c r="G33" i="45"/>
  <c r="G40" i="45" s="1"/>
  <c r="D33" i="45"/>
  <c r="V26" i="45"/>
  <c r="G26" i="45"/>
  <c r="D26" i="45"/>
  <c r="V25" i="45"/>
  <c r="D25" i="45"/>
  <c r="G25" i="45" s="1"/>
  <c r="V24" i="45"/>
  <c r="G24" i="45"/>
  <c r="D24" i="45"/>
  <c r="V23" i="45"/>
  <c r="D23" i="45"/>
  <c r="G23" i="45" s="1"/>
  <c r="V22" i="45"/>
  <c r="G22" i="45"/>
  <c r="D22" i="45"/>
  <c r="V21" i="45"/>
  <c r="D21" i="45"/>
  <c r="G21" i="45" s="1"/>
  <c r="V20" i="45"/>
  <c r="G20" i="45"/>
  <c r="D20" i="45"/>
  <c r="V19" i="45"/>
  <c r="D19" i="45"/>
  <c r="G19" i="45" s="1"/>
  <c r="V18" i="45"/>
  <c r="G18" i="45"/>
  <c r="D18" i="45"/>
  <c r="V17" i="45"/>
  <c r="D17" i="45"/>
  <c r="G17" i="45" s="1"/>
  <c r="V16" i="45"/>
  <c r="G16" i="45"/>
  <c r="D16" i="45"/>
  <c r="V15" i="45"/>
  <c r="D15" i="45"/>
  <c r="G15" i="45" s="1"/>
  <c r="V14" i="45"/>
  <c r="G14" i="45"/>
  <c r="D14" i="45"/>
  <c r="V13" i="45"/>
  <c r="M13" i="45"/>
  <c r="O13" i="45" s="1"/>
  <c r="Q13" i="45" s="1"/>
  <c r="S13" i="45" s="1"/>
  <c r="L13" i="45"/>
  <c r="G13" i="45"/>
  <c r="D13" i="45"/>
  <c r="V12" i="45"/>
  <c r="D12" i="45"/>
  <c r="G12" i="45" s="1"/>
  <c r="G29" i="45" s="1"/>
  <c r="J10" i="45"/>
  <c r="V74" i="44"/>
  <c r="G69" i="44"/>
  <c r="G71" i="44" s="1"/>
  <c r="G63" i="44"/>
  <c r="G62" i="44"/>
  <c r="G61" i="44"/>
  <c r="G60" i="44"/>
  <c r="G59" i="44"/>
  <c r="G58" i="44"/>
  <c r="G57" i="44"/>
  <c r="G56" i="44"/>
  <c r="G55" i="44"/>
  <c r="G54" i="44"/>
  <c r="G53" i="44"/>
  <c r="G52" i="44"/>
  <c r="G51" i="44"/>
  <c r="G50" i="44"/>
  <c r="G49" i="44"/>
  <c r="G48" i="44"/>
  <c r="G47" i="44"/>
  <c r="G46" i="44"/>
  <c r="G45" i="44"/>
  <c r="G44" i="44"/>
  <c r="D38" i="44"/>
  <c r="G38" i="44" s="1"/>
  <c r="D37" i="44"/>
  <c r="G37" i="44" s="1"/>
  <c r="D36" i="44"/>
  <c r="G36" i="44" s="1"/>
  <c r="D35" i="44"/>
  <c r="G35" i="44" s="1"/>
  <c r="D34" i="44"/>
  <c r="G34" i="44" s="1"/>
  <c r="D33" i="44"/>
  <c r="G33" i="44" s="1"/>
  <c r="G40" i="44" s="1"/>
  <c r="V26" i="44"/>
  <c r="D26" i="44"/>
  <c r="G26" i="44" s="1"/>
  <c r="V25" i="44"/>
  <c r="G25" i="44"/>
  <c r="D25" i="44"/>
  <c r="V24" i="44"/>
  <c r="D24" i="44"/>
  <c r="G24" i="44" s="1"/>
  <c r="V23" i="44"/>
  <c r="G23" i="44"/>
  <c r="D23" i="44"/>
  <c r="V22" i="44"/>
  <c r="D22" i="44"/>
  <c r="G22" i="44" s="1"/>
  <c r="V21" i="44"/>
  <c r="G21" i="44"/>
  <c r="D21" i="44"/>
  <c r="V20" i="44"/>
  <c r="D20" i="44"/>
  <c r="G20" i="44" s="1"/>
  <c r="V19" i="44"/>
  <c r="G19" i="44"/>
  <c r="D19" i="44"/>
  <c r="V18" i="44"/>
  <c r="D18" i="44"/>
  <c r="G18" i="44" s="1"/>
  <c r="V17" i="44"/>
  <c r="G17" i="44"/>
  <c r="D17" i="44"/>
  <c r="V16" i="44"/>
  <c r="D16" i="44"/>
  <c r="G16" i="44" s="1"/>
  <c r="V15" i="44"/>
  <c r="G15" i="44"/>
  <c r="D15" i="44"/>
  <c r="V14" i="44"/>
  <c r="D14" i="44"/>
  <c r="G14" i="44" s="1"/>
  <c r="V13" i="44"/>
  <c r="O13" i="44"/>
  <c r="Q13" i="44" s="1"/>
  <c r="S13" i="44" s="1"/>
  <c r="L13" i="44"/>
  <c r="M13" i="44" s="1"/>
  <c r="D13" i="44"/>
  <c r="G13" i="44" s="1"/>
  <c r="V12" i="44"/>
  <c r="G12" i="44"/>
  <c r="D12" i="44"/>
  <c r="J10" i="44"/>
  <c r="V74" i="43"/>
  <c r="G71" i="43"/>
  <c r="G69" i="43"/>
  <c r="G63" i="43"/>
  <c r="G62" i="43"/>
  <c r="G61" i="43"/>
  <c r="G60" i="43"/>
  <c r="G59" i="43"/>
  <c r="G58" i="43"/>
  <c r="G57" i="43"/>
  <c r="G56" i="43"/>
  <c r="G55" i="43"/>
  <c r="G54" i="43"/>
  <c r="G53" i="43"/>
  <c r="G52" i="43"/>
  <c r="G51" i="43"/>
  <c r="G50" i="43"/>
  <c r="G49" i="43"/>
  <c r="G48" i="43"/>
  <c r="G47" i="43"/>
  <c r="G46" i="43"/>
  <c r="G45" i="43"/>
  <c r="G44" i="43"/>
  <c r="G38" i="43"/>
  <c r="D38" i="43"/>
  <c r="G37" i="43"/>
  <c r="D37" i="43"/>
  <c r="G36" i="43"/>
  <c r="D36" i="43"/>
  <c r="G35" i="43"/>
  <c r="D35" i="43"/>
  <c r="G34" i="43"/>
  <c r="D34" i="43"/>
  <c r="G33" i="43"/>
  <c r="D33" i="43"/>
  <c r="V26" i="43"/>
  <c r="G26" i="43"/>
  <c r="D26" i="43"/>
  <c r="V25" i="43"/>
  <c r="D25" i="43"/>
  <c r="G25" i="43" s="1"/>
  <c r="V24" i="43"/>
  <c r="G24" i="43"/>
  <c r="D24" i="43"/>
  <c r="V23" i="43"/>
  <c r="D23" i="43"/>
  <c r="G23" i="43" s="1"/>
  <c r="V22" i="43"/>
  <c r="G22" i="43"/>
  <c r="D22" i="43"/>
  <c r="V21" i="43"/>
  <c r="D21" i="43"/>
  <c r="G21" i="43" s="1"/>
  <c r="V20" i="43"/>
  <c r="G20" i="43"/>
  <c r="D20" i="43"/>
  <c r="V19" i="43"/>
  <c r="D19" i="43"/>
  <c r="G19" i="43" s="1"/>
  <c r="V18" i="43"/>
  <c r="G18" i="43"/>
  <c r="D18" i="43"/>
  <c r="V17" i="43"/>
  <c r="D17" i="43"/>
  <c r="G17" i="43" s="1"/>
  <c r="V16" i="43"/>
  <c r="G16" i="43"/>
  <c r="D16" i="43"/>
  <c r="V15" i="43"/>
  <c r="D15" i="43"/>
  <c r="G15" i="43" s="1"/>
  <c r="V14" i="43"/>
  <c r="G14" i="43"/>
  <c r="D14" i="43"/>
  <c r="V13" i="43"/>
  <c r="M13" i="43"/>
  <c r="O13" i="43" s="1"/>
  <c r="Q13" i="43" s="1"/>
  <c r="S13" i="43" s="1"/>
  <c r="L13" i="43"/>
  <c r="G13" i="43"/>
  <c r="D13" i="43"/>
  <c r="V12" i="43"/>
  <c r="D12" i="43"/>
  <c r="G12" i="43" s="1"/>
  <c r="G29" i="43" s="1"/>
  <c r="J10" i="43"/>
  <c r="V74" i="42"/>
  <c r="G69" i="42"/>
  <c r="G71" i="42" s="1"/>
  <c r="G63" i="42"/>
  <c r="G62" i="42"/>
  <c r="G61" i="42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D38" i="42"/>
  <c r="G38" i="42" s="1"/>
  <c r="D37" i="42"/>
  <c r="G37" i="42" s="1"/>
  <c r="D36" i="42"/>
  <c r="G36" i="42" s="1"/>
  <c r="D35" i="42"/>
  <c r="G35" i="42" s="1"/>
  <c r="D34" i="42"/>
  <c r="G34" i="42" s="1"/>
  <c r="D33" i="42"/>
  <c r="G33" i="42" s="1"/>
  <c r="V26" i="42"/>
  <c r="D26" i="42"/>
  <c r="G26" i="42" s="1"/>
  <c r="V25" i="42"/>
  <c r="G25" i="42"/>
  <c r="D25" i="42"/>
  <c r="V24" i="42"/>
  <c r="D24" i="42"/>
  <c r="G24" i="42" s="1"/>
  <c r="V23" i="42"/>
  <c r="G23" i="42"/>
  <c r="D23" i="42"/>
  <c r="V22" i="42"/>
  <c r="D22" i="42"/>
  <c r="G22" i="42" s="1"/>
  <c r="V21" i="42"/>
  <c r="G21" i="42"/>
  <c r="D21" i="42"/>
  <c r="V20" i="42"/>
  <c r="D20" i="42"/>
  <c r="G20" i="42" s="1"/>
  <c r="V19" i="42"/>
  <c r="G19" i="42"/>
  <c r="D19" i="42"/>
  <c r="V18" i="42"/>
  <c r="D18" i="42"/>
  <c r="G18" i="42" s="1"/>
  <c r="V17" i="42"/>
  <c r="G17" i="42"/>
  <c r="D17" i="42"/>
  <c r="V16" i="42"/>
  <c r="D16" i="42"/>
  <c r="G16" i="42" s="1"/>
  <c r="V15" i="42"/>
  <c r="G15" i="42"/>
  <c r="D15" i="42"/>
  <c r="V14" i="42"/>
  <c r="D14" i="42"/>
  <c r="G14" i="42" s="1"/>
  <c r="V13" i="42"/>
  <c r="S13" i="42"/>
  <c r="L13" i="42"/>
  <c r="M13" i="42" s="1"/>
  <c r="O13" i="42" s="1"/>
  <c r="Q13" i="42" s="1"/>
  <c r="D13" i="42"/>
  <c r="G13" i="42" s="1"/>
  <c r="V12" i="42"/>
  <c r="G12" i="42"/>
  <c r="D12" i="42"/>
  <c r="J10" i="42"/>
  <c r="V74" i="41"/>
  <c r="G71" i="41"/>
  <c r="G69" i="41"/>
  <c r="G63" i="41"/>
  <c r="G62" i="41"/>
  <c r="G61" i="41"/>
  <c r="G60" i="41"/>
  <c r="G59" i="41"/>
  <c r="G58" i="41"/>
  <c r="G57" i="41"/>
  <c r="G56" i="41"/>
  <c r="G55" i="41"/>
  <c r="G54" i="41"/>
  <c r="G53" i="41"/>
  <c r="G52" i="41"/>
  <c r="G51" i="41"/>
  <c r="G50" i="41"/>
  <c r="G49" i="41"/>
  <c r="G48" i="41"/>
  <c r="G47" i="41"/>
  <c r="G46" i="41"/>
  <c r="G45" i="41"/>
  <c r="G44" i="41"/>
  <c r="G64" i="41" s="1"/>
  <c r="V76" i="41" s="1"/>
  <c r="G38" i="41"/>
  <c r="D38" i="41"/>
  <c r="G37" i="41"/>
  <c r="D37" i="41"/>
  <c r="G36" i="41"/>
  <c r="D36" i="41"/>
  <c r="G35" i="41"/>
  <c r="D35" i="41"/>
  <c r="G34" i="41"/>
  <c r="D34" i="41"/>
  <c r="G33" i="41"/>
  <c r="G40" i="41" s="1"/>
  <c r="D33" i="41"/>
  <c r="V26" i="41"/>
  <c r="G26" i="41"/>
  <c r="D26" i="41"/>
  <c r="V25" i="41"/>
  <c r="D25" i="41"/>
  <c r="G25" i="41" s="1"/>
  <c r="V24" i="41"/>
  <c r="G24" i="41"/>
  <c r="D24" i="41"/>
  <c r="V23" i="41"/>
  <c r="D23" i="41"/>
  <c r="G23" i="41" s="1"/>
  <c r="V22" i="41"/>
  <c r="G22" i="41"/>
  <c r="D22" i="41"/>
  <c r="V21" i="41"/>
  <c r="D21" i="41"/>
  <c r="G21" i="41" s="1"/>
  <c r="V20" i="41"/>
  <c r="G20" i="41"/>
  <c r="D20" i="41"/>
  <c r="V19" i="41"/>
  <c r="D19" i="41"/>
  <c r="G19" i="41" s="1"/>
  <c r="V18" i="41"/>
  <c r="G18" i="41"/>
  <c r="D18" i="41"/>
  <c r="V17" i="41"/>
  <c r="D17" i="41"/>
  <c r="G17" i="41" s="1"/>
  <c r="V16" i="41"/>
  <c r="G16" i="41"/>
  <c r="D16" i="41"/>
  <c r="V15" i="41"/>
  <c r="D15" i="41"/>
  <c r="G15" i="41" s="1"/>
  <c r="V14" i="41"/>
  <c r="G14" i="41"/>
  <c r="D14" i="41"/>
  <c r="V13" i="41"/>
  <c r="Q13" i="41"/>
  <c r="S13" i="41" s="1"/>
  <c r="M13" i="41"/>
  <c r="O13" i="41" s="1"/>
  <c r="L13" i="41"/>
  <c r="G13" i="41"/>
  <c r="D13" i="41"/>
  <c r="V12" i="41"/>
  <c r="D12" i="41"/>
  <c r="G12" i="41" s="1"/>
  <c r="J10" i="41"/>
  <c r="V74" i="40"/>
  <c r="G69" i="40"/>
  <c r="G71" i="40" s="1"/>
  <c r="G63" i="40"/>
  <c r="G62" i="40"/>
  <c r="G61" i="40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D38" i="40"/>
  <c r="G38" i="40" s="1"/>
  <c r="D37" i="40"/>
  <c r="G37" i="40" s="1"/>
  <c r="D36" i="40"/>
  <c r="G36" i="40" s="1"/>
  <c r="D35" i="40"/>
  <c r="G35" i="40" s="1"/>
  <c r="G40" i="40" s="1"/>
  <c r="D34" i="40"/>
  <c r="G34" i="40" s="1"/>
  <c r="D33" i="40"/>
  <c r="G33" i="40" s="1"/>
  <c r="V26" i="40"/>
  <c r="D26" i="40"/>
  <c r="G26" i="40" s="1"/>
  <c r="V25" i="40"/>
  <c r="G25" i="40"/>
  <c r="D25" i="40"/>
  <c r="V24" i="40"/>
  <c r="D24" i="40"/>
  <c r="G24" i="40" s="1"/>
  <c r="V23" i="40"/>
  <c r="G23" i="40"/>
  <c r="D23" i="40"/>
  <c r="V22" i="40"/>
  <c r="D22" i="40"/>
  <c r="G22" i="40" s="1"/>
  <c r="V21" i="40"/>
  <c r="G21" i="40"/>
  <c r="D21" i="40"/>
  <c r="V20" i="40"/>
  <c r="D20" i="40"/>
  <c r="G20" i="40" s="1"/>
  <c r="V19" i="40"/>
  <c r="G19" i="40"/>
  <c r="D19" i="40"/>
  <c r="V18" i="40"/>
  <c r="D18" i="40"/>
  <c r="G18" i="40" s="1"/>
  <c r="V17" i="40"/>
  <c r="G17" i="40"/>
  <c r="D17" i="40"/>
  <c r="V16" i="40"/>
  <c r="D16" i="40"/>
  <c r="G16" i="40" s="1"/>
  <c r="V15" i="40"/>
  <c r="G15" i="40"/>
  <c r="D15" i="40"/>
  <c r="V14" i="40"/>
  <c r="D14" i="40"/>
  <c r="G14" i="40" s="1"/>
  <c r="V13" i="40"/>
  <c r="O13" i="40"/>
  <c r="Q13" i="40" s="1"/>
  <c r="S13" i="40" s="1"/>
  <c r="L13" i="40"/>
  <c r="M13" i="40" s="1"/>
  <c r="D13" i="40"/>
  <c r="G13" i="40" s="1"/>
  <c r="V12" i="40"/>
  <c r="G12" i="40"/>
  <c r="G29" i="40" s="1"/>
  <c r="D12" i="40"/>
  <c r="J10" i="40"/>
  <c r="V74" i="39"/>
  <c r="G71" i="39"/>
  <c r="G69" i="39"/>
  <c r="G63" i="39"/>
  <c r="G62" i="39"/>
  <c r="G61" i="39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64" i="39" s="1"/>
  <c r="V76" i="39" s="1"/>
  <c r="G38" i="39"/>
  <c r="D38" i="39"/>
  <c r="G37" i="39"/>
  <c r="D37" i="39"/>
  <c r="G36" i="39"/>
  <c r="D36" i="39"/>
  <c r="G35" i="39"/>
  <c r="D35" i="39"/>
  <c r="G34" i="39"/>
  <c r="D34" i="39"/>
  <c r="G33" i="39"/>
  <c r="G40" i="39" s="1"/>
  <c r="D33" i="39"/>
  <c r="V26" i="39"/>
  <c r="G26" i="39"/>
  <c r="D26" i="39"/>
  <c r="V25" i="39"/>
  <c r="D25" i="39"/>
  <c r="G25" i="39" s="1"/>
  <c r="V24" i="39"/>
  <c r="G24" i="39"/>
  <c r="D24" i="39"/>
  <c r="V23" i="39"/>
  <c r="D23" i="39"/>
  <c r="G23" i="39" s="1"/>
  <c r="V22" i="39"/>
  <c r="G22" i="39"/>
  <c r="D22" i="39"/>
  <c r="V21" i="39"/>
  <c r="D21" i="39"/>
  <c r="G21" i="39" s="1"/>
  <c r="V20" i="39"/>
  <c r="G20" i="39"/>
  <c r="D20" i="39"/>
  <c r="V19" i="39"/>
  <c r="D19" i="39"/>
  <c r="G19" i="39" s="1"/>
  <c r="V18" i="39"/>
  <c r="G18" i="39"/>
  <c r="D18" i="39"/>
  <c r="V17" i="39"/>
  <c r="D17" i="39"/>
  <c r="G17" i="39" s="1"/>
  <c r="V16" i="39"/>
  <c r="G16" i="39"/>
  <c r="D16" i="39"/>
  <c r="V15" i="39"/>
  <c r="D15" i="39"/>
  <c r="G15" i="39" s="1"/>
  <c r="V14" i="39"/>
  <c r="G14" i="39"/>
  <c r="D14" i="39"/>
  <c r="V13" i="39"/>
  <c r="Q13" i="39"/>
  <c r="S13" i="39" s="1"/>
  <c r="M13" i="39"/>
  <c r="O13" i="39" s="1"/>
  <c r="L13" i="39"/>
  <c r="G13" i="39"/>
  <c r="G29" i="39" s="1"/>
  <c r="D13" i="39"/>
  <c r="V12" i="39"/>
  <c r="D12" i="39"/>
  <c r="G12" i="39" s="1"/>
  <c r="J10" i="39"/>
  <c r="V74" i="38"/>
  <c r="G69" i="38"/>
  <c r="G71" i="38" s="1"/>
  <c r="G63" i="38"/>
  <c r="G62" i="38"/>
  <c r="G61" i="38"/>
  <c r="G60" i="38"/>
  <c r="G59" i="38"/>
  <c r="G58" i="38"/>
  <c r="G57" i="38"/>
  <c r="G56" i="38"/>
  <c r="G55" i="38"/>
  <c r="G54" i="38"/>
  <c r="G53" i="38"/>
  <c r="G52" i="38"/>
  <c r="G51" i="38"/>
  <c r="G50" i="38"/>
  <c r="G49" i="38"/>
  <c r="G48" i="38"/>
  <c r="G47" i="38"/>
  <c r="G46" i="38"/>
  <c r="G45" i="38"/>
  <c r="G44" i="38"/>
  <c r="D38" i="38"/>
  <c r="G38" i="38" s="1"/>
  <c r="D37" i="38"/>
  <c r="G37" i="38" s="1"/>
  <c r="D36" i="38"/>
  <c r="G36" i="38" s="1"/>
  <c r="D35" i="38"/>
  <c r="G35" i="38" s="1"/>
  <c r="D34" i="38"/>
  <c r="G34" i="38" s="1"/>
  <c r="D33" i="38"/>
  <c r="G33" i="38" s="1"/>
  <c r="G40" i="38" s="1"/>
  <c r="V26" i="38"/>
  <c r="D26" i="38"/>
  <c r="G26" i="38" s="1"/>
  <c r="V25" i="38"/>
  <c r="G25" i="38"/>
  <c r="D25" i="38"/>
  <c r="V24" i="38"/>
  <c r="D24" i="38"/>
  <c r="G24" i="38" s="1"/>
  <c r="V23" i="38"/>
  <c r="G23" i="38"/>
  <c r="D23" i="38"/>
  <c r="V22" i="38"/>
  <c r="D22" i="38"/>
  <c r="G22" i="38" s="1"/>
  <c r="V21" i="38"/>
  <c r="G21" i="38"/>
  <c r="D21" i="38"/>
  <c r="V20" i="38"/>
  <c r="D20" i="38"/>
  <c r="G20" i="38" s="1"/>
  <c r="V19" i="38"/>
  <c r="G19" i="38"/>
  <c r="D19" i="38"/>
  <c r="V18" i="38"/>
  <c r="D18" i="38"/>
  <c r="G18" i="38" s="1"/>
  <c r="V17" i="38"/>
  <c r="G17" i="38"/>
  <c r="D17" i="38"/>
  <c r="V16" i="38"/>
  <c r="D16" i="38"/>
  <c r="G16" i="38" s="1"/>
  <c r="V15" i="38"/>
  <c r="G15" i="38"/>
  <c r="D15" i="38"/>
  <c r="V14" i="38"/>
  <c r="G14" i="38"/>
  <c r="D14" i="38"/>
  <c r="V13" i="38"/>
  <c r="L13" i="38"/>
  <c r="M13" i="38" s="1"/>
  <c r="O13" i="38" s="1"/>
  <c r="Q13" i="38" s="1"/>
  <c r="S13" i="38" s="1"/>
  <c r="G13" i="38"/>
  <c r="D13" i="38"/>
  <c r="V12" i="38"/>
  <c r="G12" i="38"/>
  <c r="G29" i="38" s="1"/>
  <c r="D12" i="38"/>
  <c r="J10" i="38"/>
  <c r="V74" i="37"/>
  <c r="G69" i="37"/>
  <c r="G71" i="37" s="1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64" i="37" s="1"/>
  <c r="V76" i="37" s="1"/>
  <c r="D38" i="37"/>
  <c r="G38" i="37" s="1"/>
  <c r="G37" i="37"/>
  <c r="D37" i="37"/>
  <c r="D36" i="37"/>
  <c r="G36" i="37" s="1"/>
  <c r="G35" i="37"/>
  <c r="D35" i="37"/>
  <c r="D34" i="37"/>
  <c r="G34" i="37" s="1"/>
  <c r="G33" i="37"/>
  <c r="D33" i="37"/>
  <c r="V26" i="37"/>
  <c r="G26" i="37"/>
  <c r="D26" i="37"/>
  <c r="V25" i="37"/>
  <c r="D25" i="37"/>
  <c r="G25" i="37" s="1"/>
  <c r="V24" i="37"/>
  <c r="D24" i="37"/>
  <c r="G24" i="37" s="1"/>
  <c r="V23" i="37"/>
  <c r="G23" i="37"/>
  <c r="D23" i="37"/>
  <c r="V22" i="37"/>
  <c r="G22" i="37"/>
  <c r="D22" i="37"/>
  <c r="V21" i="37"/>
  <c r="D21" i="37"/>
  <c r="G21" i="37" s="1"/>
  <c r="V20" i="37"/>
  <c r="D20" i="37"/>
  <c r="G20" i="37" s="1"/>
  <c r="V19" i="37"/>
  <c r="G19" i="37"/>
  <c r="D19" i="37"/>
  <c r="V18" i="37"/>
  <c r="G18" i="37"/>
  <c r="D18" i="37"/>
  <c r="V17" i="37"/>
  <c r="D17" i="37"/>
  <c r="G17" i="37" s="1"/>
  <c r="V16" i="37"/>
  <c r="D16" i="37"/>
  <c r="G16" i="37" s="1"/>
  <c r="V15" i="37"/>
  <c r="G15" i="37"/>
  <c r="D15" i="37"/>
  <c r="V14" i="37"/>
  <c r="G14" i="37"/>
  <c r="D14" i="37"/>
  <c r="V13" i="37"/>
  <c r="L13" i="37"/>
  <c r="M13" i="37" s="1"/>
  <c r="O13" i="37" s="1"/>
  <c r="Q13" i="37" s="1"/>
  <c r="S13" i="37" s="1"/>
  <c r="G13" i="37"/>
  <c r="D13" i="37"/>
  <c r="V12" i="37"/>
  <c r="D12" i="37"/>
  <c r="G12" i="37" s="1"/>
  <c r="J10" i="37"/>
  <c r="V74" i="36"/>
  <c r="G71" i="36"/>
  <c r="G69" i="36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64" i="36" s="1"/>
  <c r="V76" i="36" s="1"/>
  <c r="G38" i="36"/>
  <c r="D38" i="36"/>
  <c r="D37" i="36"/>
  <c r="G37" i="36" s="1"/>
  <c r="G36" i="36"/>
  <c r="D36" i="36"/>
  <c r="D35" i="36"/>
  <c r="G35" i="36" s="1"/>
  <c r="G34" i="36"/>
  <c r="D34" i="36"/>
  <c r="D33" i="36"/>
  <c r="G33" i="36" s="1"/>
  <c r="G40" i="36" s="1"/>
  <c r="V26" i="36"/>
  <c r="D26" i="36"/>
  <c r="G26" i="36" s="1"/>
  <c r="V25" i="36"/>
  <c r="G25" i="36"/>
  <c r="D25" i="36"/>
  <c r="V24" i="36"/>
  <c r="G24" i="36"/>
  <c r="D24" i="36"/>
  <c r="V23" i="36"/>
  <c r="G23" i="36"/>
  <c r="D23" i="36"/>
  <c r="V22" i="36"/>
  <c r="D22" i="36"/>
  <c r="G22" i="36" s="1"/>
  <c r="V21" i="36"/>
  <c r="G21" i="36"/>
  <c r="D21" i="36"/>
  <c r="V20" i="36"/>
  <c r="G20" i="36"/>
  <c r="D20" i="36"/>
  <c r="V19" i="36"/>
  <c r="G19" i="36"/>
  <c r="D19" i="36"/>
  <c r="V18" i="36"/>
  <c r="D18" i="36"/>
  <c r="G18" i="36" s="1"/>
  <c r="V17" i="36"/>
  <c r="G17" i="36"/>
  <c r="D17" i="36"/>
  <c r="V16" i="36"/>
  <c r="G16" i="36"/>
  <c r="D16" i="36"/>
  <c r="V15" i="36"/>
  <c r="G15" i="36"/>
  <c r="D15" i="36"/>
  <c r="V14" i="36"/>
  <c r="D14" i="36"/>
  <c r="G14" i="36" s="1"/>
  <c r="V13" i="36"/>
  <c r="O13" i="36"/>
  <c r="Q13" i="36" s="1"/>
  <c r="S13" i="36" s="1"/>
  <c r="M13" i="36"/>
  <c r="L13" i="36"/>
  <c r="D13" i="36"/>
  <c r="G13" i="36" s="1"/>
  <c r="G29" i="36" s="1"/>
  <c r="V12" i="36"/>
  <c r="G12" i="36"/>
  <c r="D12" i="36"/>
  <c r="J10" i="36"/>
  <c r="V74" i="35"/>
  <c r="G71" i="35"/>
  <c r="G69" i="35"/>
  <c r="G63" i="35"/>
  <c r="G62" i="35"/>
  <c r="G61" i="35"/>
  <c r="G60" i="35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64" i="35" s="1"/>
  <c r="V76" i="35" s="1"/>
  <c r="G38" i="35"/>
  <c r="D38" i="35"/>
  <c r="D37" i="35"/>
  <c r="G37" i="35" s="1"/>
  <c r="G36" i="35"/>
  <c r="D36" i="35"/>
  <c r="D35" i="35"/>
  <c r="G35" i="35" s="1"/>
  <c r="G34" i="35"/>
  <c r="D34" i="35"/>
  <c r="D33" i="35"/>
  <c r="G33" i="35" s="1"/>
  <c r="G40" i="35" s="1"/>
  <c r="V26" i="35"/>
  <c r="D26" i="35"/>
  <c r="G26" i="35" s="1"/>
  <c r="V25" i="35"/>
  <c r="G25" i="35"/>
  <c r="D25" i="35"/>
  <c r="V24" i="35"/>
  <c r="G24" i="35"/>
  <c r="D24" i="35"/>
  <c r="V23" i="35"/>
  <c r="D23" i="35"/>
  <c r="G23" i="35" s="1"/>
  <c r="V22" i="35"/>
  <c r="D22" i="35"/>
  <c r="G22" i="35" s="1"/>
  <c r="V21" i="35"/>
  <c r="G21" i="35"/>
  <c r="D21" i="35"/>
  <c r="V20" i="35"/>
  <c r="G20" i="35"/>
  <c r="D20" i="35"/>
  <c r="V19" i="35"/>
  <c r="D19" i="35"/>
  <c r="G19" i="35" s="1"/>
  <c r="V18" i="35"/>
  <c r="D18" i="35"/>
  <c r="G18" i="35" s="1"/>
  <c r="V17" i="35"/>
  <c r="G17" i="35"/>
  <c r="D17" i="35"/>
  <c r="V16" i="35"/>
  <c r="G16" i="35"/>
  <c r="D16" i="35"/>
  <c r="V15" i="35"/>
  <c r="D15" i="35"/>
  <c r="G15" i="35" s="1"/>
  <c r="V14" i="35"/>
  <c r="D14" i="35"/>
  <c r="G14" i="35" s="1"/>
  <c r="V13" i="35"/>
  <c r="M13" i="35"/>
  <c r="O13" i="35" s="1"/>
  <c r="Q13" i="35" s="1"/>
  <c r="S13" i="35" s="1"/>
  <c r="L13" i="35"/>
  <c r="D13" i="35"/>
  <c r="G13" i="35" s="1"/>
  <c r="G29" i="35" s="1"/>
  <c r="V12" i="35"/>
  <c r="G12" i="35"/>
  <c r="D12" i="35"/>
  <c r="J10" i="35"/>
  <c r="V74" i="34"/>
  <c r="G69" i="34"/>
  <c r="G71" i="34" s="1"/>
  <c r="G63" i="34"/>
  <c r="G62" i="34"/>
  <c r="G61" i="34"/>
  <c r="G60" i="34"/>
  <c r="G59" i="34"/>
  <c r="G58" i="34"/>
  <c r="G57" i="34"/>
  <c r="G56" i="34"/>
  <c r="G55" i="34"/>
  <c r="G54" i="34"/>
  <c r="G53" i="34"/>
  <c r="G52" i="34"/>
  <c r="G51" i="34"/>
  <c r="G50" i="34"/>
  <c r="G49" i="34"/>
  <c r="G48" i="34"/>
  <c r="G47" i="34"/>
  <c r="G46" i="34"/>
  <c r="G45" i="34"/>
  <c r="G44" i="34"/>
  <c r="D38" i="34"/>
  <c r="G38" i="34" s="1"/>
  <c r="G37" i="34"/>
  <c r="D37" i="34"/>
  <c r="D36" i="34"/>
  <c r="G36" i="34" s="1"/>
  <c r="G35" i="34"/>
  <c r="D35" i="34"/>
  <c r="D34" i="34"/>
  <c r="G34" i="34" s="1"/>
  <c r="G33" i="34"/>
  <c r="D33" i="34"/>
  <c r="V26" i="34"/>
  <c r="G26" i="34"/>
  <c r="D26" i="34"/>
  <c r="V25" i="34"/>
  <c r="G25" i="34"/>
  <c r="D25" i="34"/>
  <c r="V24" i="34"/>
  <c r="D24" i="34"/>
  <c r="G24" i="34" s="1"/>
  <c r="V23" i="34"/>
  <c r="G23" i="34"/>
  <c r="D23" i="34"/>
  <c r="V22" i="34"/>
  <c r="G22" i="34"/>
  <c r="D22" i="34"/>
  <c r="V21" i="34"/>
  <c r="G21" i="34"/>
  <c r="D21" i="34"/>
  <c r="V20" i="34"/>
  <c r="D20" i="34"/>
  <c r="G20" i="34" s="1"/>
  <c r="V19" i="34"/>
  <c r="G19" i="34"/>
  <c r="D19" i="34"/>
  <c r="V18" i="34"/>
  <c r="G18" i="34"/>
  <c r="D18" i="34"/>
  <c r="V17" i="34"/>
  <c r="G17" i="34"/>
  <c r="D17" i="34"/>
  <c r="V16" i="34"/>
  <c r="D16" i="34"/>
  <c r="G16" i="34" s="1"/>
  <c r="V15" i="34"/>
  <c r="G15" i="34"/>
  <c r="D15" i="34"/>
  <c r="V14" i="34"/>
  <c r="G14" i="34"/>
  <c r="D14" i="34"/>
  <c r="V13" i="34"/>
  <c r="S13" i="34"/>
  <c r="L13" i="34"/>
  <c r="M13" i="34" s="1"/>
  <c r="O13" i="34" s="1"/>
  <c r="Q13" i="34" s="1"/>
  <c r="G13" i="34"/>
  <c r="D13" i="34"/>
  <c r="V12" i="34"/>
  <c r="G12" i="34"/>
  <c r="D12" i="34"/>
  <c r="J10" i="34"/>
  <c r="V74" i="33"/>
  <c r="G71" i="33"/>
  <c r="G69" i="33"/>
  <c r="G63" i="33"/>
  <c r="G62" i="33"/>
  <c r="G61" i="33"/>
  <c r="G60" i="33"/>
  <c r="G59" i="33"/>
  <c r="G58" i="33"/>
  <c r="G57" i="33"/>
  <c r="G56" i="33"/>
  <c r="G55" i="33"/>
  <c r="G54" i="33"/>
  <c r="G53" i="33"/>
  <c r="G52" i="33"/>
  <c r="G51" i="33"/>
  <c r="G50" i="33"/>
  <c r="G49" i="33"/>
  <c r="G48" i="33"/>
  <c r="G47" i="33"/>
  <c r="G46" i="33"/>
  <c r="G45" i="33"/>
  <c r="G44" i="33"/>
  <c r="G64" i="33" s="1"/>
  <c r="V76" i="33" s="1"/>
  <c r="D38" i="33"/>
  <c r="G38" i="33" s="1"/>
  <c r="G37" i="33"/>
  <c r="D37" i="33"/>
  <c r="D36" i="33"/>
  <c r="G36" i="33" s="1"/>
  <c r="G35" i="33"/>
  <c r="D35" i="33"/>
  <c r="D34" i="33"/>
  <c r="G34" i="33" s="1"/>
  <c r="G33" i="33"/>
  <c r="D33" i="33"/>
  <c r="V26" i="33"/>
  <c r="G26" i="33"/>
  <c r="D26" i="33"/>
  <c r="V25" i="33"/>
  <c r="D25" i="33"/>
  <c r="G25" i="33" s="1"/>
  <c r="V24" i="33"/>
  <c r="D24" i="33"/>
  <c r="G24" i="33" s="1"/>
  <c r="V23" i="33"/>
  <c r="G23" i="33"/>
  <c r="D23" i="33"/>
  <c r="V22" i="33"/>
  <c r="G22" i="33"/>
  <c r="D22" i="33"/>
  <c r="V21" i="33"/>
  <c r="D21" i="33"/>
  <c r="G21" i="33" s="1"/>
  <c r="V20" i="33"/>
  <c r="D20" i="33"/>
  <c r="G20" i="33" s="1"/>
  <c r="V19" i="33"/>
  <c r="G19" i="33"/>
  <c r="D19" i="33"/>
  <c r="V18" i="33"/>
  <c r="G18" i="33"/>
  <c r="D18" i="33"/>
  <c r="V17" i="33"/>
  <c r="D17" i="33"/>
  <c r="G17" i="33" s="1"/>
  <c r="V16" i="33"/>
  <c r="D16" i="33"/>
  <c r="G16" i="33" s="1"/>
  <c r="V15" i="33"/>
  <c r="G15" i="33"/>
  <c r="D15" i="33"/>
  <c r="V14" i="33"/>
  <c r="G14" i="33"/>
  <c r="D14" i="33"/>
  <c r="V13" i="33"/>
  <c r="L13" i="33"/>
  <c r="M13" i="33" s="1"/>
  <c r="O13" i="33" s="1"/>
  <c r="Q13" i="33" s="1"/>
  <c r="S13" i="33" s="1"/>
  <c r="G13" i="33"/>
  <c r="D13" i="33"/>
  <c r="V12" i="33"/>
  <c r="D12" i="33"/>
  <c r="G12" i="33" s="1"/>
  <c r="J10" i="33"/>
  <c r="V74" i="32"/>
  <c r="G71" i="32"/>
  <c r="G69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64" i="32" s="1"/>
  <c r="V76" i="32" s="1"/>
  <c r="G38" i="32"/>
  <c r="D38" i="32"/>
  <c r="D37" i="32"/>
  <c r="G37" i="32" s="1"/>
  <c r="G36" i="32"/>
  <c r="D36" i="32"/>
  <c r="D35" i="32"/>
  <c r="G35" i="32" s="1"/>
  <c r="G34" i="32"/>
  <c r="D34" i="32"/>
  <c r="D33" i="32"/>
  <c r="G33" i="32" s="1"/>
  <c r="V26" i="32"/>
  <c r="D26" i="32"/>
  <c r="G26" i="32" s="1"/>
  <c r="V25" i="32"/>
  <c r="D25" i="32"/>
  <c r="G25" i="32" s="1"/>
  <c r="V24" i="32"/>
  <c r="G24" i="32"/>
  <c r="D24" i="32"/>
  <c r="V23" i="32"/>
  <c r="G23" i="32"/>
  <c r="D23" i="32"/>
  <c r="V22" i="32"/>
  <c r="D22" i="32"/>
  <c r="G22" i="32" s="1"/>
  <c r="V21" i="32"/>
  <c r="G21" i="32"/>
  <c r="D21" i="32"/>
  <c r="V20" i="32"/>
  <c r="G20" i="32"/>
  <c r="D20" i="32"/>
  <c r="V19" i="32"/>
  <c r="G19" i="32"/>
  <c r="D19" i="32"/>
  <c r="V18" i="32"/>
  <c r="D18" i="32"/>
  <c r="G18" i="32" s="1"/>
  <c r="V17" i="32"/>
  <c r="G17" i="32"/>
  <c r="D17" i="32"/>
  <c r="V16" i="32"/>
  <c r="G16" i="32"/>
  <c r="D16" i="32"/>
  <c r="V15" i="32"/>
  <c r="G15" i="32"/>
  <c r="D15" i="32"/>
  <c r="V14" i="32"/>
  <c r="D14" i="32"/>
  <c r="G14" i="32" s="1"/>
  <c r="V13" i="32"/>
  <c r="O13" i="32"/>
  <c r="Q13" i="32" s="1"/>
  <c r="S13" i="32" s="1"/>
  <c r="M13" i="32"/>
  <c r="L13" i="32"/>
  <c r="D13" i="32"/>
  <c r="G13" i="32" s="1"/>
  <c r="V12" i="32"/>
  <c r="D12" i="32"/>
  <c r="G12" i="32" s="1"/>
  <c r="J10" i="32"/>
  <c r="V74" i="31"/>
  <c r="G71" i="31"/>
  <c r="G69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38" i="31"/>
  <c r="D38" i="31"/>
  <c r="D37" i="31"/>
  <c r="G37" i="31" s="1"/>
  <c r="G36" i="31"/>
  <c r="D36" i="31"/>
  <c r="D35" i="31"/>
  <c r="G35" i="31" s="1"/>
  <c r="G34" i="31"/>
  <c r="D34" i="31"/>
  <c r="D33" i="31"/>
  <c r="G33" i="31" s="1"/>
  <c r="G40" i="31" s="1"/>
  <c r="V26" i="31"/>
  <c r="D26" i="31"/>
  <c r="G26" i="31" s="1"/>
  <c r="V25" i="31"/>
  <c r="G25" i="31"/>
  <c r="D25" i="31"/>
  <c r="V24" i="31"/>
  <c r="G24" i="31"/>
  <c r="D24" i="31"/>
  <c r="V23" i="31"/>
  <c r="D23" i="31"/>
  <c r="G23" i="31" s="1"/>
  <c r="V22" i="31"/>
  <c r="D22" i="31"/>
  <c r="G22" i="31" s="1"/>
  <c r="V21" i="31"/>
  <c r="G21" i="31"/>
  <c r="D21" i="31"/>
  <c r="V20" i="31"/>
  <c r="G20" i="31"/>
  <c r="D20" i="31"/>
  <c r="V19" i="31"/>
  <c r="D19" i="31"/>
  <c r="G19" i="31" s="1"/>
  <c r="V18" i="31"/>
  <c r="D18" i="31"/>
  <c r="G18" i="31" s="1"/>
  <c r="V17" i="31"/>
  <c r="G17" i="31"/>
  <c r="D17" i="31"/>
  <c r="V16" i="31"/>
  <c r="G16" i="31"/>
  <c r="D16" i="31"/>
  <c r="V15" i="31"/>
  <c r="D15" i="31"/>
  <c r="G15" i="31" s="1"/>
  <c r="V14" i="31"/>
  <c r="D14" i="31"/>
  <c r="G14" i="31" s="1"/>
  <c r="V13" i="31"/>
  <c r="M13" i="31"/>
  <c r="O13" i="31" s="1"/>
  <c r="Q13" i="31" s="1"/>
  <c r="S13" i="31" s="1"/>
  <c r="L13" i="31"/>
  <c r="D13" i="31"/>
  <c r="G13" i="31" s="1"/>
  <c r="G29" i="31" s="1"/>
  <c r="V12" i="31"/>
  <c r="G12" i="31"/>
  <c r="D12" i="31"/>
  <c r="J10" i="31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D38" i="30"/>
  <c r="G38" i="30" s="1"/>
  <c r="G37" i="30"/>
  <c r="D37" i="30"/>
  <c r="D36" i="30"/>
  <c r="G36" i="30" s="1"/>
  <c r="G35" i="30"/>
  <c r="D35" i="30"/>
  <c r="D34" i="30"/>
  <c r="G34" i="30" s="1"/>
  <c r="G33" i="30"/>
  <c r="D33" i="30"/>
  <c r="V26" i="30"/>
  <c r="G26" i="30"/>
  <c r="D26" i="30"/>
  <c r="V25" i="30"/>
  <c r="G25" i="30"/>
  <c r="D25" i="30"/>
  <c r="V24" i="30"/>
  <c r="D24" i="30"/>
  <c r="G24" i="30" s="1"/>
  <c r="V23" i="30"/>
  <c r="G23" i="30"/>
  <c r="D23" i="30"/>
  <c r="V22" i="30"/>
  <c r="G22" i="30"/>
  <c r="D22" i="30"/>
  <c r="V21" i="30"/>
  <c r="G21" i="30"/>
  <c r="D21" i="30"/>
  <c r="V20" i="30"/>
  <c r="D20" i="30"/>
  <c r="G20" i="30" s="1"/>
  <c r="V19" i="30"/>
  <c r="G19" i="30"/>
  <c r="D19" i="30"/>
  <c r="V18" i="30"/>
  <c r="G18" i="30"/>
  <c r="D18" i="30"/>
  <c r="V17" i="30"/>
  <c r="G17" i="30"/>
  <c r="D17" i="30"/>
  <c r="V16" i="30"/>
  <c r="D16" i="30"/>
  <c r="G16" i="30" s="1"/>
  <c r="V15" i="30"/>
  <c r="G15" i="30"/>
  <c r="D15" i="30"/>
  <c r="V14" i="30"/>
  <c r="G14" i="30"/>
  <c r="D14" i="30"/>
  <c r="V13" i="30"/>
  <c r="L13" i="30"/>
  <c r="M13" i="30" s="1"/>
  <c r="O13" i="30" s="1"/>
  <c r="Q13" i="30" s="1"/>
  <c r="S13" i="30" s="1"/>
  <c r="G13" i="30"/>
  <c r="D13" i="30"/>
  <c r="V12" i="30"/>
  <c r="G12" i="30"/>
  <c r="G29" i="30" s="1"/>
  <c r="D12" i="30"/>
  <c r="J10" i="30"/>
  <c r="V74" i="29"/>
  <c r="G69" i="29"/>
  <c r="G71" i="29" s="1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D38" i="29"/>
  <c r="G38" i="29" s="1"/>
  <c r="G37" i="29"/>
  <c r="D37" i="29"/>
  <c r="D36" i="29"/>
  <c r="G36" i="29" s="1"/>
  <c r="D35" i="29"/>
  <c r="G35" i="29" s="1"/>
  <c r="G40" i="29" s="1"/>
  <c r="D34" i="29"/>
  <c r="G34" i="29" s="1"/>
  <c r="G33" i="29"/>
  <c r="D33" i="29"/>
  <c r="V26" i="29"/>
  <c r="D26" i="29"/>
  <c r="G26" i="29" s="1"/>
  <c r="V25" i="29"/>
  <c r="D25" i="29"/>
  <c r="G25" i="29" s="1"/>
  <c r="V24" i="29"/>
  <c r="D24" i="29"/>
  <c r="G24" i="29" s="1"/>
  <c r="V23" i="29"/>
  <c r="G23" i="29"/>
  <c r="D23" i="29"/>
  <c r="V22" i="29"/>
  <c r="D22" i="29"/>
  <c r="G22" i="29" s="1"/>
  <c r="V21" i="29"/>
  <c r="D21" i="29"/>
  <c r="G21" i="29" s="1"/>
  <c r="V20" i="29"/>
  <c r="D20" i="29"/>
  <c r="G20" i="29" s="1"/>
  <c r="V19" i="29"/>
  <c r="G19" i="29"/>
  <c r="D19" i="29"/>
  <c r="V18" i="29"/>
  <c r="D18" i="29"/>
  <c r="G18" i="29" s="1"/>
  <c r="V17" i="29"/>
  <c r="D17" i="29"/>
  <c r="G17" i="29" s="1"/>
  <c r="V16" i="29"/>
  <c r="D16" i="29"/>
  <c r="G16" i="29" s="1"/>
  <c r="V15" i="29"/>
  <c r="G15" i="29"/>
  <c r="D15" i="29"/>
  <c r="V14" i="29"/>
  <c r="D14" i="29"/>
  <c r="G14" i="29" s="1"/>
  <c r="V13" i="29"/>
  <c r="L13" i="29"/>
  <c r="M13" i="29" s="1"/>
  <c r="O13" i="29" s="1"/>
  <c r="Q13" i="29" s="1"/>
  <c r="S13" i="29" s="1"/>
  <c r="D13" i="29"/>
  <c r="G13" i="29" s="1"/>
  <c r="V12" i="29"/>
  <c r="D12" i="29"/>
  <c r="G12" i="29" s="1"/>
  <c r="J10" i="29"/>
  <c r="V74" i="28"/>
  <c r="G71" i="28"/>
  <c r="G69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64" i="28" s="1"/>
  <c r="V76" i="28" s="1"/>
  <c r="G38" i="28"/>
  <c r="D38" i="28"/>
  <c r="D37" i="28"/>
  <c r="G37" i="28" s="1"/>
  <c r="G36" i="28"/>
  <c r="D36" i="28"/>
  <c r="D35" i="28"/>
  <c r="G35" i="28" s="1"/>
  <c r="G34" i="28"/>
  <c r="D34" i="28"/>
  <c r="D33" i="28"/>
  <c r="G33" i="28" s="1"/>
  <c r="V26" i="28"/>
  <c r="D26" i="28"/>
  <c r="G26" i="28" s="1"/>
  <c r="V25" i="28"/>
  <c r="D25" i="28"/>
  <c r="G25" i="28" s="1"/>
  <c r="V24" i="28"/>
  <c r="G24" i="28"/>
  <c r="D24" i="28"/>
  <c r="V23" i="28"/>
  <c r="G23" i="28"/>
  <c r="D23" i="28"/>
  <c r="V22" i="28"/>
  <c r="D22" i="28"/>
  <c r="G22" i="28" s="1"/>
  <c r="V21" i="28"/>
  <c r="G21" i="28"/>
  <c r="D21" i="28"/>
  <c r="V20" i="28"/>
  <c r="G20" i="28"/>
  <c r="D20" i="28"/>
  <c r="V19" i="28"/>
  <c r="D19" i="28"/>
  <c r="G19" i="28" s="1"/>
  <c r="V18" i="28"/>
  <c r="D18" i="28"/>
  <c r="G18" i="28" s="1"/>
  <c r="V17" i="28"/>
  <c r="D17" i="28"/>
  <c r="G17" i="28" s="1"/>
  <c r="V16" i="28"/>
  <c r="G16" i="28"/>
  <c r="D16" i="28"/>
  <c r="V15" i="28"/>
  <c r="D15" i="28"/>
  <c r="G15" i="28" s="1"/>
  <c r="V14" i="28"/>
  <c r="G14" i="28"/>
  <c r="D14" i="28"/>
  <c r="V13" i="28"/>
  <c r="M13" i="28"/>
  <c r="O13" i="28" s="1"/>
  <c r="Q13" i="28" s="1"/>
  <c r="S13" i="28" s="1"/>
  <c r="L13" i="28"/>
  <c r="G13" i="28"/>
  <c r="D13" i="28"/>
  <c r="V12" i="28"/>
  <c r="D12" i="28"/>
  <c r="G12" i="28" s="1"/>
  <c r="J10" i="28"/>
  <c r="V74" i="27"/>
  <c r="G69" i="27"/>
  <c r="G71" i="27" s="1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64" i="27" s="1"/>
  <c r="V76" i="27" s="1"/>
  <c r="D38" i="27"/>
  <c r="G38" i="27" s="1"/>
  <c r="D37" i="27"/>
  <c r="G37" i="27" s="1"/>
  <c r="D36" i="27"/>
  <c r="G36" i="27" s="1"/>
  <c r="D35" i="27"/>
  <c r="G35" i="27" s="1"/>
  <c r="D34" i="27"/>
  <c r="G34" i="27" s="1"/>
  <c r="D33" i="27"/>
  <c r="G33" i="27" s="1"/>
  <c r="V26" i="27"/>
  <c r="D26" i="27"/>
  <c r="G26" i="27" s="1"/>
  <c r="V25" i="27"/>
  <c r="G25" i="27"/>
  <c r="D25" i="27"/>
  <c r="V24" i="27"/>
  <c r="D24" i="27"/>
  <c r="G24" i="27" s="1"/>
  <c r="V23" i="27"/>
  <c r="G23" i="27"/>
  <c r="D23" i="27"/>
  <c r="V22" i="27"/>
  <c r="D22" i="27"/>
  <c r="G22" i="27" s="1"/>
  <c r="V21" i="27"/>
  <c r="G21" i="27"/>
  <c r="D21" i="27"/>
  <c r="V20" i="27"/>
  <c r="D20" i="27"/>
  <c r="G20" i="27" s="1"/>
  <c r="V19" i="27"/>
  <c r="G19" i="27"/>
  <c r="D19" i="27"/>
  <c r="V18" i="27"/>
  <c r="D18" i="27"/>
  <c r="G18" i="27" s="1"/>
  <c r="V17" i="27"/>
  <c r="G17" i="27"/>
  <c r="D17" i="27"/>
  <c r="V16" i="27"/>
  <c r="D16" i="27"/>
  <c r="G16" i="27" s="1"/>
  <c r="V15" i="27"/>
  <c r="G15" i="27"/>
  <c r="D15" i="27"/>
  <c r="V14" i="27"/>
  <c r="D14" i="27"/>
  <c r="G14" i="27" s="1"/>
  <c r="V13" i="27"/>
  <c r="L13" i="27"/>
  <c r="M13" i="27" s="1"/>
  <c r="O13" i="27" s="1"/>
  <c r="Q13" i="27" s="1"/>
  <c r="S13" i="27" s="1"/>
  <c r="D13" i="27"/>
  <c r="G13" i="27" s="1"/>
  <c r="V12" i="27"/>
  <c r="G12" i="27"/>
  <c r="D12" i="27"/>
  <c r="J10" i="27"/>
  <c r="V74" i="26"/>
  <c r="G71" i="26"/>
  <c r="G69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G38" i="26"/>
  <c r="D38" i="26"/>
  <c r="G37" i="26"/>
  <c r="D37" i="26"/>
  <c r="G36" i="26"/>
  <c r="D36" i="26"/>
  <c r="G35" i="26"/>
  <c r="D35" i="26"/>
  <c r="G34" i="26"/>
  <c r="D34" i="26"/>
  <c r="G33" i="26"/>
  <c r="D33" i="26"/>
  <c r="V26" i="26"/>
  <c r="G26" i="26"/>
  <c r="D26" i="26"/>
  <c r="V25" i="26"/>
  <c r="D25" i="26"/>
  <c r="G25" i="26" s="1"/>
  <c r="V24" i="26"/>
  <c r="G24" i="26"/>
  <c r="D24" i="26"/>
  <c r="V23" i="26"/>
  <c r="D23" i="26"/>
  <c r="G23" i="26" s="1"/>
  <c r="V22" i="26"/>
  <c r="G22" i="26"/>
  <c r="D22" i="26"/>
  <c r="V21" i="26"/>
  <c r="D21" i="26"/>
  <c r="G21" i="26" s="1"/>
  <c r="V20" i="26"/>
  <c r="G20" i="26"/>
  <c r="D20" i="26"/>
  <c r="V19" i="26"/>
  <c r="D19" i="26"/>
  <c r="G19" i="26" s="1"/>
  <c r="V18" i="26"/>
  <c r="G18" i="26"/>
  <c r="D18" i="26"/>
  <c r="V17" i="26"/>
  <c r="D17" i="26"/>
  <c r="G17" i="26" s="1"/>
  <c r="V16" i="26"/>
  <c r="G16" i="26"/>
  <c r="D16" i="26"/>
  <c r="V15" i="26"/>
  <c r="D15" i="26"/>
  <c r="G15" i="26" s="1"/>
  <c r="V14" i="26"/>
  <c r="G14" i="26"/>
  <c r="D14" i="26"/>
  <c r="V13" i="26"/>
  <c r="M13" i="26"/>
  <c r="O13" i="26" s="1"/>
  <c r="Q13" i="26" s="1"/>
  <c r="S13" i="26" s="1"/>
  <c r="L13" i="26"/>
  <c r="G13" i="26"/>
  <c r="D13" i="26"/>
  <c r="V12" i="26"/>
  <c r="D12" i="26"/>
  <c r="G12" i="26" s="1"/>
  <c r="G29" i="26" s="1"/>
  <c r="J10" i="26"/>
  <c r="V74" i="25"/>
  <c r="G69" i="25"/>
  <c r="G71" i="25" s="1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D38" i="25"/>
  <c r="G38" i="25" s="1"/>
  <c r="D37" i="25"/>
  <c r="G37" i="25" s="1"/>
  <c r="D36" i="25"/>
  <c r="G36" i="25" s="1"/>
  <c r="D35" i="25"/>
  <c r="G35" i="25" s="1"/>
  <c r="G40" i="25" s="1"/>
  <c r="D34" i="25"/>
  <c r="G34" i="25" s="1"/>
  <c r="D33" i="25"/>
  <c r="G33" i="25" s="1"/>
  <c r="V26" i="25"/>
  <c r="D26" i="25"/>
  <c r="G26" i="25" s="1"/>
  <c r="V25" i="25"/>
  <c r="G25" i="25"/>
  <c r="D25" i="25"/>
  <c r="V24" i="25"/>
  <c r="D24" i="25"/>
  <c r="G24" i="25" s="1"/>
  <c r="V23" i="25"/>
  <c r="G23" i="25"/>
  <c r="D23" i="25"/>
  <c r="V22" i="25"/>
  <c r="D22" i="25"/>
  <c r="G22" i="25" s="1"/>
  <c r="V21" i="25"/>
  <c r="G21" i="25"/>
  <c r="D21" i="25"/>
  <c r="V20" i="25"/>
  <c r="D20" i="25"/>
  <c r="G20" i="25" s="1"/>
  <c r="V19" i="25"/>
  <c r="G19" i="25"/>
  <c r="D19" i="25"/>
  <c r="V18" i="25"/>
  <c r="D18" i="25"/>
  <c r="G18" i="25" s="1"/>
  <c r="V17" i="25"/>
  <c r="G17" i="25"/>
  <c r="D17" i="25"/>
  <c r="V16" i="25"/>
  <c r="D16" i="25"/>
  <c r="G16" i="25" s="1"/>
  <c r="V15" i="25"/>
  <c r="G15" i="25"/>
  <c r="D15" i="25"/>
  <c r="V14" i="25"/>
  <c r="D14" i="25"/>
  <c r="G14" i="25" s="1"/>
  <c r="V13" i="25"/>
  <c r="S13" i="25"/>
  <c r="O13" i="25"/>
  <c r="Q13" i="25" s="1"/>
  <c r="L13" i="25"/>
  <c r="M13" i="25" s="1"/>
  <c r="D13" i="25"/>
  <c r="G13" i="25" s="1"/>
  <c r="V12" i="25"/>
  <c r="G12" i="25"/>
  <c r="D12" i="25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64" i="24" s="1"/>
  <c r="V76" i="24" s="1"/>
  <c r="G38" i="24"/>
  <c r="D38" i="24"/>
  <c r="G37" i="24"/>
  <c r="D37" i="24"/>
  <c r="G36" i="24"/>
  <c r="D36" i="24"/>
  <c r="G35" i="24"/>
  <c r="D35" i="24"/>
  <c r="G34" i="24"/>
  <c r="D34" i="24"/>
  <c r="G33" i="24"/>
  <c r="G40" i="24" s="1"/>
  <c r="D33" i="24"/>
  <c r="V26" i="24"/>
  <c r="G26" i="24"/>
  <c r="D26" i="24"/>
  <c r="V25" i="24"/>
  <c r="D25" i="24"/>
  <c r="G25" i="24" s="1"/>
  <c r="V24" i="24"/>
  <c r="G24" i="24"/>
  <c r="D24" i="24"/>
  <c r="V23" i="24"/>
  <c r="D23" i="24"/>
  <c r="G23" i="24" s="1"/>
  <c r="V22" i="24"/>
  <c r="G22" i="24"/>
  <c r="D22" i="24"/>
  <c r="V21" i="24"/>
  <c r="D21" i="24"/>
  <c r="G21" i="24" s="1"/>
  <c r="V20" i="24"/>
  <c r="G20" i="24"/>
  <c r="D20" i="24"/>
  <c r="V19" i="24"/>
  <c r="D19" i="24"/>
  <c r="G19" i="24" s="1"/>
  <c r="V18" i="24"/>
  <c r="G18" i="24"/>
  <c r="D18" i="24"/>
  <c r="V17" i="24"/>
  <c r="D17" i="24"/>
  <c r="G17" i="24" s="1"/>
  <c r="V16" i="24"/>
  <c r="G16" i="24"/>
  <c r="D16" i="24"/>
  <c r="V15" i="24"/>
  <c r="D15" i="24"/>
  <c r="G15" i="24" s="1"/>
  <c r="V14" i="24"/>
  <c r="G14" i="24"/>
  <c r="D14" i="24"/>
  <c r="V13" i="24"/>
  <c r="Q13" i="24"/>
  <c r="S13" i="24" s="1"/>
  <c r="M13" i="24"/>
  <c r="O13" i="24" s="1"/>
  <c r="L13" i="24"/>
  <c r="G13" i="24"/>
  <c r="D13" i="24"/>
  <c r="V12" i="24"/>
  <c r="D12" i="24"/>
  <c r="G12" i="24" s="1"/>
  <c r="G29" i="24" s="1"/>
  <c r="J10" i="24"/>
  <c r="V74" i="23"/>
  <c r="G69" i="23"/>
  <c r="G71" i="23" s="1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D38" i="23"/>
  <c r="G38" i="23" s="1"/>
  <c r="D37" i="23"/>
  <c r="G37" i="23" s="1"/>
  <c r="D36" i="23"/>
  <c r="G36" i="23" s="1"/>
  <c r="D35" i="23"/>
  <c r="G35" i="23" s="1"/>
  <c r="D34" i="23"/>
  <c r="G34" i="23" s="1"/>
  <c r="G40" i="23" s="1"/>
  <c r="D33" i="23"/>
  <c r="G33" i="23" s="1"/>
  <c r="V26" i="23"/>
  <c r="D26" i="23"/>
  <c r="G26" i="23" s="1"/>
  <c r="V25" i="23"/>
  <c r="G25" i="23"/>
  <c r="D25" i="23"/>
  <c r="V24" i="23"/>
  <c r="D24" i="23"/>
  <c r="G24" i="23" s="1"/>
  <c r="V23" i="23"/>
  <c r="G23" i="23"/>
  <c r="D23" i="23"/>
  <c r="V22" i="23"/>
  <c r="D22" i="23"/>
  <c r="G22" i="23" s="1"/>
  <c r="V21" i="23"/>
  <c r="G21" i="23"/>
  <c r="D21" i="23"/>
  <c r="V20" i="23"/>
  <c r="D20" i="23"/>
  <c r="G20" i="23" s="1"/>
  <c r="V19" i="23"/>
  <c r="G19" i="23"/>
  <c r="D19" i="23"/>
  <c r="V18" i="23"/>
  <c r="D18" i="23"/>
  <c r="G18" i="23" s="1"/>
  <c r="V17" i="23"/>
  <c r="G17" i="23"/>
  <c r="D17" i="23"/>
  <c r="V16" i="23"/>
  <c r="D16" i="23"/>
  <c r="G16" i="23" s="1"/>
  <c r="V15" i="23"/>
  <c r="G15" i="23"/>
  <c r="D15" i="23"/>
  <c r="V14" i="23"/>
  <c r="D14" i="23"/>
  <c r="G14" i="23" s="1"/>
  <c r="V13" i="23"/>
  <c r="O13" i="23"/>
  <c r="Q13" i="23" s="1"/>
  <c r="S13" i="23" s="1"/>
  <c r="L13" i="23"/>
  <c r="M13" i="23" s="1"/>
  <c r="D13" i="23"/>
  <c r="G13" i="23" s="1"/>
  <c r="V12" i="23"/>
  <c r="G12" i="23"/>
  <c r="G29" i="23" s="1"/>
  <c r="D12" i="23"/>
  <c r="J10" i="23"/>
  <c r="V74" i="22"/>
  <c r="G71" i="22"/>
  <c r="G69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64" i="22" s="1"/>
  <c r="V76" i="22" s="1"/>
  <c r="G38" i="22"/>
  <c r="D38" i="22"/>
  <c r="G37" i="22"/>
  <c r="D37" i="22"/>
  <c r="G36" i="22"/>
  <c r="D36" i="22"/>
  <c r="G35" i="22"/>
  <c r="D35" i="22"/>
  <c r="G34" i="22"/>
  <c r="D34" i="22"/>
  <c r="G33" i="22"/>
  <c r="G40" i="22" s="1"/>
  <c r="D33" i="22"/>
  <c r="V26" i="22"/>
  <c r="G26" i="22"/>
  <c r="D26" i="22"/>
  <c r="V25" i="22"/>
  <c r="D25" i="22"/>
  <c r="G25" i="22" s="1"/>
  <c r="V24" i="22"/>
  <c r="G24" i="22"/>
  <c r="D24" i="22"/>
  <c r="V23" i="22"/>
  <c r="D23" i="22"/>
  <c r="G23" i="22" s="1"/>
  <c r="V22" i="22"/>
  <c r="G22" i="22"/>
  <c r="D22" i="22"/>
  <c r="V21" i="22"/>
  <c r="D21" i="22"/>
  <c r="G21" i="22" s="1"/>
  <c r="V20" i="22"/>
  <c r="G20" i="22"/>
  <c r="D20" i="22"/>
  <c r="V19" i="22"/>
  <c r="D19" i="22"/>
  <c r="G19" i="22" s="1"/>
  <c r="V18" i="22"/>
  <c r="G18" i="22"/>
  <c r="D18" i="22"/>
  <c r="V17" i="22"/>
  <c r="D17" i="22"/>
  <c r="G17" i="22" s="1"/>
  <c r="V16" i="22"/>
  <c r="G16" i="22"/>
  <c r="D16" i="22"/>
  <c r="V15" i="22"/>
  <c r="D15" i="22"/>
  <c r="G15" i="22" s="1"/>
  <c r="V14" i="22"/>
  <c r="G14" i="22"/>
  <c r="D14" i="22"/>
  <c r="V13" i="22"/>
  <c r="Q13" i="22"/>
  <c r="S13" i="22" s="1"/>
  <c r="M13" i="22"/>
  <c r="O13" i="22" s="1"/>
  <c r="L13" i="22"/>
  <c r="G13" i="22"/>
  <c r="G29" i="22" s="1"/>
  <c r="D13" i="22"/>
  <c r="V12" i="22"/>
  <c r="D12" i="22"/>
  <c r="G12" i="22" s="1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D38" i="21"/>
  <c r="G38" i="21" s="1"/>
  <c r="D37" i="21"/>
  <c r="G37" i="21" s="1"/>
  <c r="D36" i="21"/>
  <c r="G36" i="21" s="1"/>
  <c r="D35" i="21"/>
  <c r="G35" i="21" s="1"/>
  <c r="D34" i="21"/>
  <c r="G34" i="21" s="1"/>
  <c r="D33" i="21"/>
  <c r="G33" i="21" s="1"/>
  <c r="G40" i="21" s="1"/>
  <c r="V26" i="21"/>
  <c r="D26" i="21"/>
  <c r="G26" i="21" s="1"/>
  <c r="V25" i="21"/>
  <c r="G25" i="21"/>
  <c r="D25" i="21"/>
  <c r="V24" i="21"/>
  <c r="D24" i="21"/>
  <c r="G24" i="21" s="1"/>
  <c r="V23" i="21"/>
  <c r="D23" i="21"/>
  <c r="G23" i="21" s="1"/>
  <c r="V22" i="21"/>
  <c r="D22" i="21"/>
  <c r="G22" i="21" s="1"/>
  <c r="V21" i="21"/>
  <c r="D21" i="21"/>
  <c r="G21" i="21" s="1"/>
  <c r="V20" i="21"/>
  <c r="D20" i="21"/>
  <c r="G20" i="21" s="1"/>
  <c r="V19" i="21"/>
  <c r="G19" i="21"/>
  <c r="D19" i="21"/>
  <c r="V18" i="21"/>
  <c r="G18" i="21"/>
  <c r="D18" i="21"/>
  <c r="V17" i="21"/>
  <c r="D17" i="21"/>
  <c r="G17" i="21" s="1"/>
  <c r="V16" i="21"/>
  <c r="D16" i="21"/>
  <c r="G16" i="21" s="1"/>
  <c r="V15" i="21"/>
  <c r="G15" i="21"/>
  <c r="D15" i="21"/>
  <c r="V14" i="21"/>
  <c r="G14" i="21"/>
  <c r="D14" i="21"/>
  <c r="V13" i="21"/>
  <c r="Q13" i="21"/>
  <c r="S13" i="21" s="1"/>
  <c r="L13" i="21"/>
  <c r="M13" i="21" s="1"/>
  <c r="O13" i="21" s="1"/>
  <c r="G13" i="21"/>
  <c r="D13" i="21"/>
  <c r="V12" i="21"/>
  <c r="D12" i="21"/>
  <c r="G12" i="21" s="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0" i="20"/>
  <c r="G38" i="20"/>
  <c r="D38" i="20"/>
  <c r="D37" i="20"/>
  <c r="G37" i="20" s="1"/>
  <c r="G36" i="20"/>
  <c r="D36" i="20"/>
  <c r="D35" i="20"/>
  <c r="G35" i="20" s="1"/>
  <c r="G34" i="20"/>
  <c r="D34" i="20"/>
  <c r="D33" i="20"/>
  <c r="G33" i="20" s="1"/>
  <c r="V26" i="20"/>
  <c r="D26" i="20"/>
  <c r="G26" i="20" s="1"/>
  <c r="V25" i="20"/>
  <c r="D25" i="20"/>
  <c r="G25" i="20" s="1"/>
  <c r="V24" i="20"/>
  <c r="G24" i="20"/>
  <c r="D24" i="20"/>
  <c r="V23" i="20"/>
  <c r="G23" i="20"/>
  <c r="D23" i="20"/>
  <c r="V22" i="20"/>
  <c r="D22" i="20"/>
  <c r="G22" i="20" s="1"/>
  <c r="V21" i="20"/>
  <c r="D21" i="20"/>
  <c r="G21" i="20" s="1"/>
  <c r="V20" i="20"/>
  <c r="G20" i="20"/>
  <c r="D20" i="20"/>
  <c r="V19" i="20"/>
  <c r="G19" i="20"/>
  <c r="D19" i="20"/>
  <c r="V18" i="20"/>
  <c r="D18" i="20"/>
  <c r="G18" i="20" s="1"/>
  <c r="V17" i="20"/>
  <c r="D17" i="20"/>
  <c r="G17" i="20" s="1"/>
  <c r="V16" i="20"/>
  <c r="G16" i="20"/>
  <c r="D16" i="20"/>
  <c r="V15" i="20"/>
  <c r="G15" i="20"/>
  <c r="D15" i="20"/>
  <c r="V14" i="20"/>
  <c r="D14" i="20"/>
  <c r="G14" i="20" s="1"/>
  <c r="V13" i="20"/>
  <c r="O13" i="20"/>
  <c r="Q13" i="20" s="1"/>
  <c r="S13" i="20" s="1"/>
  <c r="M13" i="20"/>
  <c r="L13" i="20"/>
  <c r="D13" i="20"/>
  <c r="G13" i="20" s="1"/>
  <c r="V12" i="20"/>
  <c r="D12" i="20"/>
  <c r="G12" i="20" s="1"/>
  <c r="G29" i="20" s="1"/>
  <c r="J10" i="20"/>
  <c r="V74" i="19"/>
  <c r="G71" i="19"/>
  <c r="G69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64" i="19" s="1"/>
  <c r="V76" i="19" s="1"/>
  <c r="G38" i="19"/>
  <c r="D38" i="19"/>
  <c r="D37" i="19"/>
  <c r="G37" i="19" s="1"/>
  <c r="G36" i="19"/>
  <c r="D36" i="19"/>
  <c r="D35" i="19"/>
  <c r="G35" i="19" s="1"/>
  <c r="G34" i="19"/>
  <c r="D34" i="19"/>
  <c r="D33" i="19"/>
  <c r="G33" i="19" s="1"/>
  <c r="V26" i="19"/>
  <c r="D26" i="19"/>
  <c r="G26" i="19" s="1"/>
  <c r="V25" i="19"/>
  <c r="G25" i="19"/>
  <c r="D25" i="19"/>
  <c r="V24" i="19"/>
  <c r="G24" i="19"/>
  <c r="D24" i="19"/>
  <c r="V23" i="19"/>
  <c r="D23" i="19"/>
  <c r="G23" i="19" s="1"/>
  <c r="V22" i="19"/>
  <c r="D22" i="19"/>
  <c r="G22" i="19" s="1"/>
  <c r="V21" i="19"/>
  <c r="G21" i="19"/>
  <c r="D21" i="19"/>
  <c r="V20" i="19"/>
  <c r="G20" i="19"/>
  <c r="D20" i="19"/>
  <c r="V19" i="19"/>
  <c r="D19" i="19"/>
  <c r="G19" i="19" s="1"/>
  <c r="V18" i="19"/>
  <c r="D18" i="19"/>
  <c r="G18" i="19" s="1"/>
  <c r="V17" i="19"/>
  <c r="G17" i="19"/>
  <c r="D17" i="19"/>
  <c r="V16" i="19"/>
  <c r="G16" i="19"/>
  <c r="D16" i="19"/>
  <c r="V15" i="19"/>
  <c r="D15" i="19"/>
  <c r="G15" i="19" s="1"/>
  <c r="V14" i="19"/>
  <c r="D14" i="19"/>
  <c r="G14" i="19" s="1"/>
  <c r="V13" i="19"/>
  <c r="M13" i="19"/>
  <c r="O13" i="19" s="1"/>
  <c r="Q13" i="19" s="1"/>
  <c r="S13" i="19" s="1"/>
  <c r="L13" i="19"/>
  <c r="D13" i="19"/>
  <c r="G13" i="19" s="1"/>
  <c r="G29" i="19" s="1"/>
  <c r="V12" i="19"/>
  <c r="G12" i="19"/>
  <c r="D12" i="19"/>
  <c r="J10" i="19"/>
  <c r="V74" i="18"/>
  <c r="G69" i="18"/>
  <c r="G71" i="18" s="1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D38" i="18"/>
  <c r="G38" i="18" s="1"/>
  <c r="G37" i="18"/>
  <c r="D37" i="18"/>
  <c r="D36" i="18"/>
  <c r="G36" i="18" s="1"/>
  <c r="G35" i="18"/>
  <c r="D35" i="18"/>
  <c r="D34" i="18"/>
  <c r="G34" i="18" s="1"/>
  <c r="G33" i="18"/>
  <c r="D33" i="18"/>
  <c r="V26" i="18"/>
  <c r="G26" i="18"/>
  <c r="D26" i="18"/>
  <c r="V25" i="18"/>
  <c r="G25" i="18"/>
  <c r="D25" i="18"/>
  <c r="V24" i="18"/>
  <c r="D24" i="18"/>
  <c r="G24" i="18" s="1"/>
  <c r="V23" i="18"/>
  <c r="D23" i="18"/>
  <c r="G23" i="18" s="1"/>
  <c r="V22" i="18"/>
  <c r="G22" i="18"/>
  <c r="D22" i="18"/>
  <c r="V21" i="18"/>
  <c r="G21" i="18"/>
  <c r="D21" i="18"/>
  <c r="V20" i="18"/>
  <c r="D20" i="18"/>
  <c r="G20" i="18" s="1"/>
  <c r="V19" i="18"/>
  <c r="D19" i="18"/>
  <c r="G19" i="18" s="1"/>
  <c r="V18" i="18"/>
  <c r="G18" i="18"/>
  <c r="D18" i="18"/>
  <c r="V17" i="18"/>
  <c r="G17" i="18"/>
  <c r="D17" i="18"/>
  <c r="V16" i="18"/>
  <c r="D16" i="18"/>
  <c r="G16" i="18" s="1"/>
  <c r="V15" i="18"/>
  <c r="D15" i="18"/>
  <c r="G15" i="18" s="1"/>
  <c r="V14" i="18"/>
  <c r="G14" i="18"/>
  <c r="D14" i="18"/>
  <c r="V13" i="18"/>
  <c r="L13" i="18"/>
  <c r="M13" i="18" s="1"/>
  <c r="O13" i="18" s="1"/>
  <c r="Q13" i="18" s="1"/>
  <c r="S13" i="18" s="1"/>
  <c r="G13" i="18"/>
  <c r="D13" i="18"/>
  <c r="V12" i="18"/>
  <c r="G12" i="18"/>
  <c r="D12" i="18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64" i="17" s="1"/>
  <c r="V76" i="17" s="1"/>
  <c r="D38" i="17"/>
  <c r="G38" i="17" s="1"/>
  <c r="G37" i="17"/>
  <c r="D37" i="17"/>
  <c r="D36" i="17"/>
  <c r="G36" i="17" s="1"/>
  <c r="G35" i="17"/>
  <c r="D35" i="17"/>
  <c r="D34" i="17"/>
  <c r="G34" i="17" s="1"/>
  <c r="G33" i="17"/>
  <c r="D33" i="17"/>
  <c r="V26" i="17"/>
  <c r="G26" i="17"/>
  <c r="D26" i="17"/>
  <c r="V25" i="17"/>
  <c r="D25" i="17"/>
  <c r="G25" i="17" s="1"/>
  <c r="V24" i="17"/>
  <c r="D24" i="17"/>
  <c r="G24" i="17" s="1"/>
  <c r="V23" i="17"/>
  <c r="G23" i="17"/>
  <c r="D23" i="17"/>
  <c r="V22" i="17"/>
  <c r="G22" i="17"/>
  <c r="D22" i="17"/>
  <c r="V21" i="17"/>
  <c r="D21" i="17"/>
  <c r="G21" i="17" s="1"/>
  <c r="V20" i="17"/>
  <c r="D20" i="17"/>
  <c r="G20" i="17" s="1"/>
  <c r="V19" i="17"/>
  <c r="G19" i="17"/>
  <c r="D19" i="17"/>
  <c r="V18" i="17"/>
  <c r="G18" i="17"/>
  <c r="D18" i="17"/>
  <c r="V17" i="17"/>
  <c r="D17" i="17"/>
  <c r="G17" i="17" s="1"/>
  <c r="V16" i="17"/>
  <c r="D16" i="17"/>
  <c r="G16" i="17" s="1"/>
  <c r="V15" i="17"/>
  <c r="G15" i="17"/>
  <c r="D15" i="17"/>
  <c r="V14" i="17"/>
  <c r="G14" i="17"/>
  <c r="D14" i="17"/>
  <c r="V13" i="17"/>
  <c r="Q13" i="17"/>
  <c r="S13" i="17" s="1"/>
  <c r="L13" i="17"/>
  <c r="M13" i="17" s="1"/>
  <c r="O13" i="17" s="1"/>
  <c r="G13" i="17"/>
  <c r="D13" i="17"/>
  <c r="V12" i="17"/>
  <c r="D12" i="17"/>
  <c r="G12" i="17" s="1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64" i="16" s="1"/>
  <c r="V76" i="16" s="1"/>
  <c r="G38" i="16"/>
  <c r="D38" i="16"/>
  <c r="D37" i="16"/>
  <c r="G37" i="16" s="1"/>
  <c r="G36" i="16"/>
  <c r="D36" i="16"/>
  <c r="D35" i="16"/>
  <c r="G35" i="16" s="1"/>
  <c r="G40" i="16" s="1"/>
  <c r="G34" i="16"/>
  <c r="D34" i="16"/>
  <c r="D33" i="16"/>
  <c r="G33" i="16" s="1"/>
  <c r="V26" i="16"/>
  <c r="D26" i="16"/>
  <c r="G26" i="16" s="1"/>
  <c r="V25" i="16"/>
  <c r="D25" i="16"/>
  <c r="G25" i="16" s="1"/>
  <c r="V24" i="16"/>
  <c r="G24" i="16"/>
  <c r="D24" i="16"/>
  <c r="V23" i="16"/>
  <c r="G23" i="16"/>
  <c r="D23" i="16"/>
  <c r="V22" i="16"/>
  <c r="D22" i="16"/>
  <c r="G22" i="16" s="1"/>
  <c r="V21" i="16"/>
  <c r="D21" i="16"/>
  <c r="G21" i="16" s="1"/>
  <c r="V20" i="16"/>
  <c r="G20" i="16"/>
  <c r="D20" i="16"/>
  <c r="V19" i="16"/>
  <c r="G19" i="16"/>
  <c r="D19" i="16"/>
  <c r="V18" i="16"/>
  <c r="D18" i="16"/>
  <c r="G18" i="16" s="1"/>
  <c r="V17" i="16"/>
  <c r="D17" i="16"/>
  <c r="G17" i="16" s="1"/>
  <c r="V16" i="16"/>
  <c r="G16" i="16"/>
  <c r="D16" i="16"/>
  <c r="V15" i="16"/>
  <c r="G15" i="16"/>
  <c r="D15" i="16"/>
  <c r="V14" i="16"/>
  <c r="D14" i="16"/>
  <c r="G14" i="16" s="1"/>
  <c r="V13" i="16"/>
  <c r="O13" i="16"/>
  <c r="Q13" i="16" s="1"/>
  <c r="S13" i="16" s="1"/>
  <c r="M13" i="16"/>
  <c r="L13" i="16"/>
  <c r="D13" i="16"/>
  <c r="G13" i="16" s="1"/>
  <c r="V12" i="16"/>
  <c r="D12" i="16"/>
  <c r="G12" i="16" s="1"/>
  <c r="J10" i="16"/>
  <c r="V74" i="15"/>
  <c r="G71" i="15"/>
  <c r="G69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38" i="15"/>
  <c r="D38" i="15"/>
  <c r="D37" i="15"/>
  <c r="G37" i="15" s="1"/>
  <c r="G36" i="15"/>
  <c r="D36" i="15"/>
  <c r="D35" i="15"/>
  <c r="G35" i="15" s="1"/>
  <c r="G34" i="15"/>
  <c r="D34" i="15"/>
  <c r="D33" i="15"/>
  <c r="G33" i="15" s="1"/>
  <c r="V26" i="15"/>
  <c r="D26" i="15"/>
  <c r="G26" i="15" s="1"/>
  <c r="V25" i="15"/>
  <c r="G25" i="15"/>
  <c r="D25" i="15"/>
  <c r="V24" i="15"/>
  <c r="G24" i="15"/>
  <c r="D24" i="15"/>
  <c r="V23" i="15"/>
  <c r="D23" i="15"/>
  <c r="G23" i="15" s="1"/>
  <c r="V22" i="15"/>
  <c r="D22" i="15"/>
  <c r="G22" i="15" s="1"/>
  <c r="V21" i="15"/>
  <c r="G21" i="15"/>
  <c r="D21" i="15"/>
  <c r="V20" i="15"/>
  <c r="G20" i="15"/>
  <c r="D20" i="15"/>
  <c r="V19" i="15"/>
  <c r="D19" i="15"/>
  <c r="G19" i="15" s="1"/>
  <c r="V18" i="15"/>
  <c r="D18" i="15"/>
  <c r="G18" i="15" s="1"/>
  <c r="V17" i="15"/>
  <c r="G17" i="15"/>
  <c r="D17" i="15"/>
  <c r="V16" i="15"/>
  <c r="G16" i="15"/>
  <c r="D16" i="15"/>
  <c r="V15" i="15"/>
  <c r="D15" i="15"/>
  <c r="G15" i="15" s="1"/>
  <c r="V14" i="15"/>
  <c r="D14" i="15"/>
  <c r="G14" i="15" s="1"/>
  <c r="V13" i="15"/>
  <c r="M13" i="15"/>
  <c r="O13" i="15" s="1"/>
  <c r="Q13" i="15" s="1"/>
  <c r="S13" i="15" s="1"/>
  <c r="L13" i="15"/>
  <c r="D13" i="15"/>
  <c r="G13" i="15" s="1"/>
  <c r="G29" i="15" s="1"/>
  <c r="V12" i="15"/>
  <c r="G12" i="15"/>
  <c r="D12" i="15"/>
  <c r="J10" i="15"/>
  <c r="V74" i="14"/>
  <c r="G69" i="14"/>
  <c r="G71" i="14" s="1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64" i="14" s="1"/>
  <c r="V76" i="14" s="1"/>
  <c r="D38" i="14"/>
  <c r="G38" i="14" s="1"/>
  <c r="G37" i="14"/>
  <c r="D37" i="14"/>
  <c r="D36" i="14"/>
  <c r="G36" i="14" s="1"/>
  <c r="G35" i="14"/>
  <c r="D35" i="14"/>
  <c r="D34" i="14"/>
  <c r="G34" i="14" s="1"/>
  <c r="G33" i="14"/>
  <c r="D33" i="14"/>
  <c r="V26" i="14"/>
  <c r="G26" i="14"/>
  <c r="D26" i="14"/>
  <c r="V25" i="14"/>
  <c r="G25" i="14"/>
  <c r="D25" i="14"/>
  <c r="V24" i="14"/>
  <c r="D24" i="14"/>
  <c r="G24" i="14" s="1"/>
  <c r="V23" i="14"/>
  <c r="D23" i="14"/>
  <c r="G23" i="14" s="1"/>
  <c r="V22" i="14"/>
  <c r="G22" i="14"/>
  <c r="D22" i="14"/>
  <c r="V21" i="14"/>
  <c r="G21" i="14"/>
  <c r="D21" i="14"/>
  <c r="V20" i="14"/>
  <c r="D20" i="14"/>
  <c r="G20" i="14" s="1"/>
  <c r="V19" i="14"/>
  <c r="D19" i="14"/>
  <c r="G19" i="14" s="1"/>
  <c r="V18" i="14"/>
  <c r="G18" i="14"/>
  <c r="D18" i="14"/>
  <c r="V17" i="14"/>
  <c r="G17" i="14"/>
  <c r="D17" i="14"/>
  <c r="V16" i="14"/>
  <c r="D16" i="14"/>
  <c r="G16" i="14" s="1"/>
  <c r="V15" i="14"/>
  <c r="D15" i="14"/>
  <c r="G15" i="14" s="1"/>
  <c r="V14" i="14"/>
  <c r="G14" i="14"/>
  <c r="D14" i="14"/>
  <c r="V13" i="14"/>
  <c r="S13" i="14"/>
  <c r="L13" i="14"/>
  <c r="M13" i="14" s="1"/>
  <c r="O13" i="14" s="1"/>
  <c r="Q13" i="14" s="1"/>
  <c r="G13" i="14"/>
  <c r="D13" i="14"/>
  <c r="V12" i="14"/>
  <c r="G12" i="14"/>
  <c r="D12" i="14"/>
  <c r="J10" i="14"/>
  <c r="V74" i="13"/>
  <c r="G69" i="13"/>
  <c r="G71" i="13" s="1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64" i="13" s="1"/>
  <c r="V76" i="13" s="1"/>
  <c r="D38" i="13"/>
  <c r="G38" i="13" s="1"/>
  <c r="G37" i="13"/>
  <c r="D37" i="13"/>
  <c r="D36" i="13"/>
  <c r="G36" i="13" s="1"/>
  <c r="G35" i="13"/>
  <c r="D35" i="13"/>
  <c r="D34" i="13"/>
  <c r="G34" i="13" s="1"/>
  <c r="G33" i="13"/>
  <c r="G40" i="13" s="1"/>
  <c r="D33" i="13"/>
  <c r="V26" i="13"/>
  <c r="G26" i="13"/>
  <c r="D26" i="13"/>
  <c r="V25" i="13"/>
  <c r="D25" i="13"/>
  <c r="G25" i="13" s="1"/>
  <c r="V24" i="13"/>
  <c r="D24" i="13"/>
  <c r="G24" i="13" s="1"/>
  <c r="V23" i="13"/>
  <c r="G23" i="13"/>
  <c r="D23" i="13"/>
  <c r="V22" i="13"/>
  <c r="G22" i="13"/>
  <c r="D22" i="13"/>
  <c r="V21" i="13"/>
  <c r="G21" i="13"/>
  <c r="D21" i="13"/>
  <c r="V20" i="13"/>
  <c r="D20" i="13"/>
  <c r="G20" i="13" s="1"/>
  <c r="V19" i="13"/>
  <c r="G19" i="13"/>
  <c r="D19" i="13"/>
  <c r="V18" i="13"/>
  <c r="G18" i="13"/>
  <c r="D18" i="13"/>
  <c r="V17" i="13"/>
  <c r="G17" i="13"/>
  <c r="D17" i="13"/>
  <c r="V16" i="13"/>
  <c r="D16" i="13"/>
  <c r="G16" i="13" s="1"/>
  <c r="V15" i="13"/>
  <c r="G15" i="13"/>
  <c r="D15" i="13"/>
  <c r="V14" i="13"/>
  <c r="G14" i="13"/>
  <c r="D14" i="13"/>
  <c r="V13" i="13"/>
  <c r="Q13" i="13"/>
  <c r="S13" i="13" s="1"/>
  <c r="L13" i="13"/>
  <c r="M13" i="13" s="1"/>
  <c r="O13" i="13" s="1"/>
  <c r="G13" i="13"/>
  <c r="D13" i="13"/>
  <c r="V12" i="13"/>
  <c r="G12" i="13"/>
  <c r="D12" i="13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64" i="12" s="1"/>
  <c r="V76" i="12" s="1"/>
  <c r="G38" i="12"/>
  <c r="D38" i="12"/>
  <c r="D37" i="12"/>
  <c r="G37" i="12" s="1"/>
  <c r="G36" i="12"/>
  <c r="D36" i="12"/>
  <c r="D35" i="12"/>
  <c r="G35" i="12" s="1"/>
  <c r="G34" i="12"/>
  <c r="D34" i="12"/>
  <c r="D33" i="12"/>
  <c r="G33" i="12" s="1"/>
  <c r="V26" i="12"/>
  <c r="D26" i="12"/>
  <c r="G26" i="12" s="1"/>
  <c r="V25" i="12"/>
  <c r="D25" i="12"/>
  <c r="G25" i="12" s="1"/>
  <c r="V24" i="12"/>
  <c r="G24" i="12"/>
  <c r="D24" i="12"/>
  <c r="V23" i="12"/>
  <c r="G23" i="12"/>
  <c r="D23" i="12"/>
  <c r="V22" i="12"/>
  <c r="G22" i="12"/>
  <c r="D22" i="12"/>
  <c r="V21" i="12"/>
  <c r="D21" i="12"/>
  <c r="G21" i="12" s="1"/>
  <c r="V20" i="12"/>
  <c r="G20" i="12"/>
  <c r="D20" i="12"/>
  <c r="V19" i="12"/>
  <c r="G19" i="12"/>
  <c r="D19" i="12"/>
  <c r="V18" i="12"/>
  <c r="G18" i="12"/>
  <c r="D18" i="12"/>
  <c r="V17" i="12"/>
  <c r="D17" i="12"/>
  <c r="G17" i="12" s="1"/>
  <c r="V16" i="12"/>
  <c r="G16" i="12"/>
  <c r="D16" i="12"/>
  <c r="V15" i="12"/>
  <c r="G15" i="12"/>
  <c r="D15" i="12"/>
  <c r="V14" i="12"/>
  <c r="D14" i="12"/>
  <c r="G14" i="12" s="1"/>
  <c r="V13" i="12"/>
  <c r="O13" i="12"/>
  <c r="Q13" i="12" s="1"/>
  <c r="S13" i="12" s="1"/>
  <c r="M13" i="12"/>
  <c r="L13" i="12"/>
  <c r="D13" i="12"/>
  <c r="G13" i="12" s="1"/>
  <c r="V12" i="12"/>
  <c r="D12" i="12"/>
  <c r="G12" i="12" s="1"/>
  <c r="J10" i="12"/>
  <c r="V74" i="11"/>
  <c r="G71" i="11"/>
  <c r="G69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38" i="11"/>
  <c r="D38" i="11"/>
  <c r="D37" i="11"/>
  <c r="G37" i="11" s="1"/>
  <c r="G36" i="11"/>
  <c r="G40" i="11" s="1"/>
  <c r="D36" i="11"/>
  <c r="D35" i="11"/>
  <c r="G35" i="11" s="1"/>
  <c r="G34" i="11"/>
  <c r="D34" i="11"/>
  <c r="D33" i="11"/>
  <c r="G33" i="11" s="1"/>
  <c r="V26" i="11"/>
  <c r="D26" i="11"/>
  <c r="G26" i="11" s="1"/>
  <c r="V25" i="11"/>
  <c r="G25" i="11"/>
  <c r="D25" i="11"/>
  <c r="V24" i="11"/>
  <c r="G24" i="11"/>
  <c r="D24" i="11"/>
  <c r="V23" i="11"/>
  <c r="G23" i="11"/>
  <c r="D23" i="11"/>
  <c r="V22" i="11"/>
  <c r="D22" i="11"/>
  <c r="G22" i="11" s="1"/>
  <c r="V21" i="11"/>
  <c r="G21" i="11"/>
  <c r="D21" i="11"/>
  <c r="V20" i="11"/>
  <c r="G20" i="11"/>
  <c r="D20" i="11"/>
  <c r="V19" i="11"/>
  <c r="D19" i="11"/>
  <c r="G19" i="11" s="1"/>
  <c r="V18" i="11"/>
  <c r="D18" i="11"/>
  <c r="G18" i="11" s="1"/>
  <c r="V17" i="11"/>
  <c r="G17" i="11"/>
  <c r="D17" i="11"/>
  <c r="V16" i="11"/>
  <c r="G16" i="11"/>
  <c r="D16" i="11"/>
  <c r="V15" i="11"/>
  <c r="D15" i="11"/>
  <c r="G15" i="11" s="1"/>
  <c r="V14" i="11"/>
  <c r="D14" i="11"/>
  <c r="G14" i="11" s="1"/>
  <c r="V13" i="11"/>
  <c r="M13" i="11"/>
  <c r="O13" i="11" s="1"/>
  <c r="Q13" i="11" s="1"/>
  <c r="S13" i="11" s="1"/>
  <c r="L13" i="11"/>
  <c r="D13" i="11"/>
  <c r="G13" i="11" s="1"/>
  <c r="V12" i="11"/>
  <c r="G12" i="11"/>
  <c r="D12" i="11"/>
  <c r="J10" i="11"/>
  <c r="V74" i="10"/>
  <c r="G69" i="10"/>
  <c r="G71" i="10" s="1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38" i="10"/>
  <c r="D38" i="10"/>
  <c r="G37" i="10"/>
  <c r="D37" i="10"/>
  <c r="G36" i="10"/>
  <c r="D36" i="10"/>
  <c r="G35" i="10"/>
  <c r="D35" i="10"/>
  <c r="G34" i="10"/>
  <c r="D34" i="10"/>
  <c r="G33" i="10"/>
  <c r="D33" i="10"/>
  <c r="V26" i="10"/>
  <c r="G26" i="10"/>
  <c r="D26" i="10"/>
  <c r="V25" i="10"/>
  <c r="G25" i="10"/>
  <c r="D25" i="10"/>
  <c r="V24" i="10"/>
  <c r="G24" i="10"/>
  <c r="D24" i="10"/>
  <c r="V23" i="10"/>
  <c r="D23" i="10"/>
  <c r="G23" i="10" s="1"/>
  <c r="V22" i="10"/>
  <c r="G22" i="10"/>
  <c r="D22" i="10"/>
  <c r="V21" i="10"/>
  <c r="G21" i="10"/>
  <c r="D21" i="10"/>
  <c r="V20" i="10"/>
  <c r="D20" i="10"/>
  <c r="G20" i="10" s="1"/>
  <c r="V19" i="10"/>
  <c r="D19" i="10"/>
  <c r="G19" i="10" s="1"/>
  <c r="V18" i="10"/>
  <c r="G18" i="10"/>
  <c r="D18" i="10"/>
  <c r="V17" i="10"/>
  <c r="G17" i="10"/>
  <c r="D17" i="10"/>
  <c r="V16" i="10"/>
  <c r="D16" i="10"/>
  <c r="G16" i="10" s="1"/>
  <c r="V15" i="10"/>
  <c r="D15" i="10"/>
  <c r="G15" i="10" s="1"/>
  <c r="V14" i="10"/>
  <c r="G14" i="10"/>
  <c r="D14" i="10"/>
  <c r="V13" i="10"/>
  <c r="L13" i="10"/>
  <c r="M13" i="10" s="1"/>
  <c r="O13" i="10" s="1"/>
  <c r="Q13" i="10" s="1"/>
  <c r="S13" i="10" s="1"/>
  <c r="G13" i="10"/>
  <c r="D13" i="10"/>
  <c r="V12" i="10"/>
  <c r="G12" i="10"/>
  <c r="G29" i="10" s="1"/>
  <c r="D12" i="10"/>
  <c r="J10" i="10"/>
  <c r="V74" i="9"/>
  <c r="G69" i="9"/>
  <c r="G71" i="9" s="1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64" i="9" s="1"/>
  <c r="V76" i="9" s="1"/>
  <c r="D38" i="9"/>
  <c r="G38" i="9" s="1"/>
  <c r="G37" i="9"/>
  <c r="D37" i="9"/>
  <c r="D36" i="9"/>
  <c r="G36" i="9" s="1"/>
  <c r="G35" i="9"/>
  <c r="D35" i="9"/>
  <c r="D34" i="9"/>
  <c r="G34" i="9" s="1"/>
  <c r="G33" i="9"/>
  <c r="D33" i="9"/>
  <c r="V26" i="9"/>
  <c r="G26" i="9"/>
  <c r="D26" i="9"/>
  <c r="V25" i="9"/>
  <c r="D25" i="9"/>
  <c r="G25" i="9" s="1"/>
  <c r="V24" i="9"/>
  <c r="D24" i="9"/>
  <c r="G24" i="9" s="1"/>
  <c r="V23" i="9"/>
  <c r="G23" i="9"/>
  <c r="D23" i="9"/>
  <c r="V22" i="9"/>
  <c r="G22" i="9"/>
  <c r="D22" i="9"/>
  <c r="V21" i="9"/>
  <c r="D21" i="9"/>
  <c r="G21" i="9" s="1"/>
  <c r="V20" i="9"/>
  <c r="D20" i="9"/>
  <c r="G20" i="9" s="1"/>
  <c r="V19" i="9"/>
  <c r="G19" i="9"/>
  <c r="D19" i="9"/>
  <c r="V18" i="9"/>
  <c r="G18" i="9"/>
  <c r="D18" i="9"/>
  <c r="V17" i="9"/>
  <c r="G17" i="9"/>
  <c r="D17" i="9"/>
  <c r="V16" i="9"/>
  <c r="D16" i="9"/>
  <c r="G16" i="9" s="1"/>
  <c r="V15" i="9"/>
  <c r="G15" i="9"/>
  <c r="D15" i="9"/>
  <c r="V14" i="9"/>
  <c r="G14" i="9"/>
  <c r="D14" i="9"/>
  <c r="V13" i="9"/>
  <c r="S13" i="9"/>
  <c r="Q13" i="9"/>
  <c r="L13" i="9"/>
  <c r="M13" i="9" s="1"/>
  <c r="O13" i="9" s="1"/>
  <c r="G13" i="9"/>
  <c r="D13" i="9"/>
  <c r="V12" i="9"/>
  <c r="D12" i="9"/>
  <c r="G12" i="9" s="1"/>
  <c r="J10" i="9"/>
  <c r="V74" i="8"/>
  <c r="G71" i="8"/>
  <c r="G69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64" i="8" s="1"/>
  <c r="V76" i="8" s="1"/>
  <c r="G38" i="8"/>
  <c r="D38" i="8"/>
  <c r="G37" i="8"/>
  <c r="D37" i="8"/>
  <c r="G36" i="8"/>
  <c r="D36" i="8"/>
  <c r="G35" i="8"/>
  <c r="D35" i="8"/>
  <c r="G34" i="8"/>
  <c r="D34" i="8"/>
  <c r="G33" i="8"/>
  <c r="G40" i="8" s="1"/>
  <c r="D33" i="8"/>
  <c r="V26" i="8"/>
  <c r="D26" i="8"/>
  <c r="G26" i="8" s="1"/>
  <c r="V25" i="8"/>
  <c r="D25" i="8"/>
  <c r="G25" i="8" s="1"/>
  <c r="V24" i="8"/>
  <c r="G24" i="8"/>
  <c r="D24" i="8"/>
  <c r="V23" i="8"/>
  <c r="G23" i="8"/>
  <c r="D23" i="8"/>
  <c r="V22" i="8"/>
  <c r="D22" i="8"/>
  <c r="G22" i="8" s="1"/>
  <c r="V21" i="8"/>
  <c r="D21" i="8"/>
  <c r="G21" i="8" s="1"/>
  <c r="V20" i="8"/>
  <c r="G20" i="8"/>
  <c r="D20" i="8"/>
  <c r="V19" i="8"/>
  <c r="G19" i="8"/>
  <c r="D19" i="8"/>
  <c r="V18" i="8"/>
  <c r="G18" i="8"/>
  <c r="D18" i="8"/>
  <c r="V17" i="8"/>
  <c r="D17" i="8"/>
  <c r="G17" i="8" s="1"/>
  <c r="V16" i="8"/>
  <c r="G16" i="8"/>
  <c r="D16" i="8"/>
  <c r="V15" i="8"/>
  <c r="G15" i="8"/>
  <c r="D15" i="8"/>
  <c r="V14" i="8"/>
  <c r="G14" i="8"/>
  <c r="D14" i="8"/>
  <c r="V13" i="8"/>
  <c r="O13" i="8"/>
  <c r="Q13" i="8" s="1"/>
  <c r="S13" i="8" s="1"/>
  <c r="M13" i="8"/>
  <c r="L13" i="8"/>
  <c r="D13" i="8"/>
  <c r="G13" i="8" s="1"/>
  <c r="V12" i="8"/>
  <c r="D12" i="8"/>
  <c r="G12" i="8" s="1"/>
  <c r="J10" i="8"/>
  <c r="V74" i="7"/>
  <c r="G71" i="7"/>
  <c r="G69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38" i="7"/>
  <c r="D38" i="7"/>
  <c r="D37" i="7"/>
  <c r="G37" i="7" s="1"/>
  <c r="D36" i="7"/>
  <c r="G36" i="7" s="1"/>
  <c r="D35" i="7"/>
  <c r="G35" i="7" s="1"/>
  <c r="D34" i="7"/>
  <c r="G34" i="7" s="1"/>
  <c r="D33" i="7"/>
  <c r="G33" i="7" s="1"/>
  <c r="V26" i="7"/>
  <c r="D26" i="7"/>
  <c r="G26" i="7" s="1"/>
  <c r="V25" i="7"/>
  <c r="G25" i="7"/>
  <c r="D25" i="7"/>
  <c r="V24" i="7"/>
  <c r="G24" i="7"/>
  <c r="D24" i="7"/>
  <c r="V23" i="7"/>
  <c r="D23" i="7"/>
  <c r="G23" i="7" s="1"/>
  <c r="V22" i="7"/>
  <c r="D22" i="7"/>
  <c r="G22" i="7" s="1"/>
  <c r="V21" i="7"/>
  <c r="G21" i="7"/>
  <c r="D21" i="7"/>
  <c r="V20" i="7"/>
  <c r="D20" i="7"/>
  <c r="G20" i="7" s="1"/>
  <c r="V19" i="7"/>
  <c r="D19" i="7"/>
  <c r="G19" i="7" s="1"/>
  <c r="V18" i="7"/>
  <c r="D18" i="7"/>
  <c r="G18" i="7" s="1"/>
  <c r="V17" i="7"/>
  <c r="G17" i="7"/>
  <c r="D17" i="7"/>
  <c r="V16" i="7"/>
  <c r="D16" i="7"/>
  <c r="G16" i="7" s="1"/>
  <c r="V15" i="7"/>
  <c r="G15" i="7"/>
  <c r="D15" i="7"/>
  <c r="V14" i="7"/>
  <c r="D14" i="7"/>
  <c r="G14" i="7" s="1"/>
  <c r="V13" i="7"/>
  <c r="M13" i="7"/>
  <c r="O13" i="7" s="1"/>
  <c r="Q13" i="7" s="1"/>
  <c r="S13" i="7" s="1"/>
  <c r="L13" i="7"/>
  <c r="D13" i="7"/>
  <c r="G13" i="7" s="1"/>
  <c r="V12" i="7"/>
  <c r="G12" i="7"/>
  <c r="G29" i="7" s="1"/>
  <c r="D12" i="7"/>
  <c r="J10" i="7"/>
  <c r="V74" i="6"/>
  <c r="G71" i="6"/>
  <c r="G69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64" i="6" s="1"/>
  <c r="V76" i="6" s="1"/>
  <c r="D38" i="6"/>
  <c r="G38" i="6" s="1"/>
  <c r="G37" i="6"/>
  <c r="D37" i="6"/>
  <c r="D36" i="6"/>
  <c r="G36" i="6" s="1"/>
  <c r="G35" i="6"/>
  <c r="D35" i="6"/>
  <c r="D34" i="6"/>
  <c r="G34" i="6" s="1"/>
  <c r="G33" i="6"/>
  <c r="D33" i="6"/>
  <c r="V26" i="6"/>
  <c r="G26" i="6"/>
  <c r="D26" i="6"/>
  <c r="V25" i="6"/>
  <c r="G25" i="6"/>
  <c r="D25" i="6"/>
  <c r="V24" i="6"/>
  <c r="D24" i="6"/>
  <c r="G24" i="6" s="1"/>
  <c r="V23" i="6"/>
  <c r="D23" i="6"/>
  <c r="G23" i="6" s="1"/>
  <c r="V22" i="6"/>
  <c r="G22" i="6"/>
  <c r="D22" i="6"/>
  <c r="V21" i="6"/>
  <c r="D21" i="6"/>
  <c r="G21" i="6" s="1"/>
  <c r="V20" i="6"/>
  <c r="D20" i="6"/>
  <c r="G20" i="6" s="1"/>
  <c r="V19" i="6"/>
  <c r="D19" i="6"/>
  <c r="G19" i="6" s="1"/>
  <c r="V18" i="6"/>
  <c r="G18" i="6"/>
  <c r="D18" i="6"/>
  <c r="V17" i="6"/>
  <c r="D17" i="6"/>
  <c r="G17" i="6" s="1"/>
  <c r="V16" i="6"/>
  <c r="G16" i="6"/>
  <c r="D16" i="6"/>
  <c r="V15" i="6"/>
  <c r="D15" i="6"/>
  <c r="G15" i="6" s="1"/>
  <c r="V14" i="6"/>
  <c r="G14" i="6"/>
  <c r="D14" i="6"/>
  <c r="V13" i="6"/>
  <c r="L13" i="6"/>
  <c r="M13" i="6" s="1"/>
  <c r="O13" i="6" s="1"/>
  <c r="Q13" i="6" s="1"/>
  <c r="S13" i="6" s="1"/>
  <c r="G13" i="6"/>
  <c r="D13" i="6"/>
  <c r="V12" i="6"/>
  <c r="G12" i="6"/>
  <c r="G29" i="6" s="1"/>
  <c r="D12" i="6"/>
  <c r="J10" i="6"/>
  <c r="V74" i="5"/>
  <c r="G69" i="5"/>
  <c r="G71" i="5" s="1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64" i="5" s="1"/>
  <c r="V76" i="5" s="1"/>
  <c r="D38" i="5"/>
  <c r="G38" i="5" s="1"/>
  <c r="D37" i="5"/>
  <c r="G37" i="5" s="1"/>
  <c r="D36" i="5"/>
  <c r="G36" i="5" s="1"/>
  <c r="G35" i="5"/>
  <c r="D35" i="5"/>
  <c r="D34" i="5"/>
  <c r="G34" i="5" s="1"/>
  <c r="G33" i="5"/>
  <c r="G40" i="5" s="1"/>
  <c r="D33" i="5"/>
  <c r="V26" i="5"/>
  <c r="D26" i="5"/>
  <c r="G26" i="5" s="1"/>
  <c r="V25" i="5"/>
  <c r="D25" i="5"/>
  <c r="G25" i="5" s="1"/>
  <c r="V24" i="5"/>
  <c r="D24" i="5"/>
  <c r="G24" i="5" s="1"/>
  <c r="V23" i="5"/>
  <c r="G23" i="5"/>
  <c r="D23" i="5"/>
  <c r="V22" i="5"/>
  <c r="D22" i="5"/>
  <c r="G22" i="5" s="1"/>
  <c r="V21" i="5"/>
  <c r="G21" i="5"/>
  <c r="D21" i="5"/>
  <c r="V20" i="5"/>
  <c r="D20" i="5"/>
  <c r="G20" i="5" s="1"/>
  <c r="V19" i="5"/>
  <c r="G19" i="5"/>
  <c r="D19" i="5"/>
  <c r="V18" i="5"/>
  <c r="G18" i="5"/>
  <c r="D18" i="5"/>
  <c r="V17" i="5"/>
  <c r="G17" i="5"/>
  <c r="D17" i="5"/>
  <c r="V16" i="5"/>
  <c r="D16" i="5"/>
  <c r="G16" i="5" s="1"/>
  <c r="V15" i="5"/>
  <c r="G15" i="5"/>
  <c r="D15" i="5"/>
  <c r="V14" i="5"/>
  <c r="G14" i="5"/>
  <c r="D14" i="5"/>
  <c r="V13" i="5"/>
  <c r="Q13" i="5"/>
  <c r="S13" i="5" s="1"/>
  <c r="O13" i="5"/>
  <c r="L13" i="5"/>
  <c r="M13" i="5" s="1"/>
  <c r="D13" i="5"/>
  <c r="G13" i="5" s="1"/>
  <c r="V12" i="5"/>
  <c r="D12" i="5"/>
  <c r="G12" i="5" s="1"/>
  <c r="G29" i="5" s="1"/>
  <c r="J10" i="5"/>
  <c r="V74" i="4"/>
  <c r="G71" i="4"/>
  <c r="G69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64" i="4" s="1"/>
  <c r="V76" i="4" s="1"/>
  <c r="G38" i="4"/>
  <c r="D38" i="4"/>
  <c r="G37" i="4"/>
  <c r="D37" i="4"/>
  <c r="G36" i="4"/>
  <c r="D36" i="4"/>
  <c r="G35" i="4"/>
  <c r="D35" i="4"/>
  <c r="G34" i="4"/>
  <c r="D34" i="4"/>
  <c r="G33" i="4"/>
  <c r="G40" i="4" s="1"/>
  <c r="D33" i="4"/>
  <c r="V26" i="4"/>
  <c r="G26" i="4"/>
  <c r="D26" i="4"/>
  <c r="V25" i="4"/>
  <c r="D25" i="4"/>
  <c r="G25" i="4" s="1"/>
  <c r="V24" i="4"/>
  <c r="G24" i="4"/>
  <c r="D24" i="4"/>
  <c r="V23" i="4"/>
  <c r="G23" i="4"/>
  <c r="D23" i="4"/>
  <c r="V22" i="4"/>
  <c r="D22" i="4"/>
  <c r="G22" i="4" s="1"/>
  <c r="V21" i="4"/>
  <c r="D21" i="4"/>
  <c r="G21" i="4" s="1"/>
  <c r="V20" i="4"/>
  <c r="G20" i="4"/>
  <c r="D20" i="4"/>
  <c r="V19" i="4"/>
  <c r="D19" i="4"/>
  <c r="G19" i="4" s="1"/>
  <c r="V18" i="4"/>
  <c r="G18" i="4"/>
  <c r="D18" i="4"/>
  <c r="V17" i="4"/>
  <c r="D17" i="4"/>
  <c r="G17" i="4" s="1"/>
  <c r="V16" i="4"/>
  <c r="G16" i="4"/>
  <c r="D16" i="4"/>
  <c r="V15" i="4"/>
  <c r="G15" i="4"/>
  <c r="D15" i="4"/>
  <c r="V14" i="4"/>
  <c r="G14" i="4"/>
  <c r="D14" i="4"/>
  <c r="V13" i="4"/>
  <c r="Q13" i="4"/>
  <c r="S13" i="4" s="1"/>
  <c r="O13" i="4"/>
  <c r="M13" i="4"/>
  <c r="L13" i="4"/>
  <c r="G13" i="4"/>
  <c r="D13" i="4"/>
  <c r="V12" i="4"/>
  <c r="D12" i="4"/>
  <c r="G12" i="4" s="1"/>
  <c r="J10" i="4"/>
  <c r="V74" i="3"/>
  <c r="G69" i="3"/>
  <c r="G71" i="3" s="1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64" i="3" s="1"/>
  <c r="V76" i="3" s="1"/>
  <c r="D38" i="3"/>
  <c r="G38" i="3" s="1"/>
  <c r="G37" i="3"/>
  <c r="D37" i="3"/>
  <c r="D36" i="3"/>
  <c r="G36" i="3" s="1"/>
  <c r="G35" i="3"/>
  <c r="D35" i="3"/>
  <c r="D34" i="3"/>
  <c r="G34" i="3" s="1"/>
  <c r="G33" i="3"/>
  <c r="D33" i="3"/>
  <c r="V26" i="3"/>
  <c r="G26" i="3"/>
  <c r="D26" i="3"/>
  <c r="V25" i="3"/>
  <c r="G25" i="3"/>
  <c r="D25" i="3"/>
  <c r="V24" i="3"/>
  <c r="D24" i="3"/>
  <c r="G24" i="3" s="1"/>
  <c r="V23" i="3"/>
  <c r="G23" i="3"/>
  <c r="D23" i="3"/>
  <c r="V22" i="3"/>
  <c r="G22" i="3"/>
  <c r="D22" i="3"/>
  <c r="V21" i="3"/>
  <c r="G21" i="3"/>
  <c r="D21" i="3"/>
  <c r="V20" i="3"/>
  <c r="D20" i="3"/>
  <c r="G20" i="3" s="1"/>
  <c r="V19" i="3"/>
  <c r="G19" i="3"/>
  <c r="D19" i="3"/>
  <c r="V18" i="3"/>
  <c r="G18" i="3"/>
  <c r="D18" i="3"/>
  <c r="V17" i="3"/>
  <c r="G17" i="3"/>
  <c r="D17" i="3"/>
  <c r="V16" i="3"/>
  <c r="D16" i="3"/>
  <c r="G16" i="3" s="1"/>
  <c r="V15" i="3"/>
  <c r="G15" i="3"/>
  <c r="D15" i="3"/>
  <c r="V14" i="3"/>
  <c r="G14" i="3"/>
  <c r="D14" i="3"/>
  <c r="V13" i="3"/>
  <c r="L13" i="3"/>
  <c r="M13" i="3" s="1"/>
  <c r="O13" i="3" s="1"/>
  <c r="Q13" i="3" s="1"/>
  <c r="S13" i="3" s="1"/>
  <c r="G13" i="3"/>
  <c r="D13" i="3"/>
  <c r="V12" i="3"/>
  <c r="G12" i="3"/>
  <c r="D12" i="3"/>
  <c r="J10" i="3"/>
  <c r="V74" i="2"/>
  <c r="G71" i="2"/>
  <c r="G69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G38" i="2"/>
  <c r="D38" i="2"/>
  <c r="G37" i="2"/>
  <c r="D37" i="2"/>
  <c r="G36" i="2"/>
  <c r="D36" i="2"/>
  <c r="G35" i="2"/>
  <c r="D35" i="2"/>
  <c r="G34" i="2"/>
  <c r="D34" i="2"/>
  <c r="G33" i="2"/>
  <c r="G40" i="2" s="1"/>
  <c r="D33" i="2"/>
  <c r="V26" i="2"/>
  <c r="G26" i="2"/>
  <c r="D26" i="2"/>
  <c r="V25" i="2"/>
  <c r="D25" i="2"/>
  <c r="G25" i="2" s="1"/>
  <c r="V24" i="2"/>
  <c r="G24" i="2"/>
  <c r="D24" i="2"/>
  <c r="V23" i="2"/>
  <c r="G23" i="2"/>
  <c r="D23" i="2"/>
  <c r="V22" i="2"/>
  <c r="G22" i="2"/>
  <c r="D22" i="2"/>
  <c r="V21" i="2"/>
  <c r="D21" i="2"/>
  <c r="G21" i="2" s="1"/>
  <c r="V20" i="2"/>
  <c r="G20" i="2"/>
  <c r="D20" i="2"/>
  <c r="V19" i="2"/>
  <c r="G19" i="2"/>
  <c r="D19" i="2"/>
  <c r="V18" i="2"/>
  <c r="G18" i="2"/>
  <c r="D18" i="2"/>
  <c r="V17" i="2"/>
  <c r="D17" i="2"/>
  <c r="G17" i="2" s="1"/>
  <c r="V16" i="2"/>
  <c r="G16" i="2"/>
  <c r="D16" i="2"/>
  <c r="V15" i="2"/>
  <c r="G15" i="2"/>
  <c r="D15" i="2"/>
  <c r="V14" i="2"/>
  <c r="G14" i="2"/>
  <c r="D14" i="2"/>
  <c r="V13" i="2"/>
  <c r="Q13" i="2"/>
  <c r="S13" i="2" s="1"/>
  <c r="O13" i="2"/>
  <c r="M13" i="2"/>
  <c r="L13" i="2"/>
  <c r="G13" i="2"/>
  <c r="D13" i="2"/>
  <c r="V12" i="2"/>
  <c r="D12" i="2"/>
  <c r="G12" i="2" s="1"/>
  <c r="G29" i="2" s="1"/>
  <c r="J10" i="2"/>
  <c r="G72" i="10" l="1"/>
  <c r="G40" i="7"/>
  <c r="G29" i="9"/>
  <c r="G40" i="3"/>
  <c r="G29" i="11"/>
  <c r="G72" i="5"/>
  <c r="G72" i="2"/>
  <c r="G29" i="4"/>
  <c r="G40" i="12"/>
  <c r="G29" i="3"/>
  <c r="G40" i="14"/>
  <c r="G64" i="10"/>
  <c r="V76" i="10" s="1"/>
  <c r="G64" i="11"/>
  <c r="V76" i="11" s="1"/>
  <c r="G40" i="15"/>
  <c r="G29" i="17"/>
  <c r="G29" i="18"/>
  <c r="G64" i="20"/>
  <c r="V76" i="20" s="1"/>
  <c r="G40" i="27"/>
  <c r="G72" i="35"/>
  <c r="G72" i="36"/>
  <c r="G64" i="7"/>
  <c r="V76" i="7" s="1"/>
  <c r="G29" i="8"/>
  <c r="G40" i="10"/>
  <c r="G64" i="15"/>
  <c r="V76" i="15" s="1"/>
  <c r="G29" i="16"/>
  <c r="G40" i="17"/>
  <c r="G40" i="18"/>
  <c r="G64" i="18"/>
  <c r="V76" i="18" s="1"/>
  <c r="G40" i="6"/>
  <c r="G72" i="6" s="1"/>
  <c r="G40" i="9"/>
  <c r="G29" i="12"/>
  <c r="G29" i="13"/>
  <c r="G29" i="14"/>
  <c r="G40" i="19"/>
  <c r="G72" i="19" s="1"/>
  <c r="G29" i="21"/>
  <c r="G72" i="22"/>
  <c r="G72" i="24"/>
  <c r="G64" i="26"/>
  <c r="V76" i="26" s="1"/>
  <c r="G64" i="25"/>
  <c r="V76" i="25" s="1"/>
  <c r="G29" i="33"/>
  <c r="G64" i="23"/>
  <c r="V76" i="23" s="1"/>
  <c r="G29" i="27"/>
  <c r="G29" i="29"/>
  <c r="G64" i="29"/>
  <c r="V76" i="29" s="1"/>
  <c r="G40" i="32"/>
  <c r="G64" i="21"/>
  <c r="V76" i="21" s="1"/>
  <c r="G29" i="25"/>
  <c r="G40" i="26"/>
  <c r="G72" i="26" s="1"/>
  <c r="G29" i="28"/>
  <c r="G40" i="28"/>
  <c r="G29" i="37"/>
  <c r="G64" i="31"/>
  <c r="V76" i="31" s="1"/>
  <c r="G29" i="32"/>
  <c r="G40" i="37"/>
  <c r="G72" i="39"/>
  <c r="G72" i="45"/>
  <c r="G40" i="30"/>
  <c r="G64" i="30"/>
  <c r="V76" i="30" s="1"/>
  <c r="G40" i="33"/>
  <c r="G29" i="34"/>
  <c r="G40" i="34"/>
  <c r="G64" i="34"/>
  <c r="V76" i="34" s="1"/>
  <c r="G29" i="47"/>
  <c r="G64" i="40"/>
  <c r="V76" i="40" s="1"/>
  <c r="G40" i="42"/>
  <c r="G64" i="43"/>
  <c r="V76" i="43" s="1"/>
  <c r="G29" i="46"/>
  <c r="G64" i="46"/>
  <c r="V76" i="46" s="1"/>
  <c r="G64" i="47"/>
  <c r="V76" i="47" s="1"/>
  <c r="G64" i="38"/>
  <c r="V76" i="38" s="1"/>
  <c r="G29" i="41"/>
  <c r="G40" i="43"/>
  <c r="G72" i="43" s="1"/>
  <c r="G29" i="44"/>
  <c r="G29" i="42"/>
  <c r="G64" i="42"/>
  <c r="V76" i="42" s="1"/>
  <c r="G64" i="44"/>
  <c r="V76" i="44" s="1"/>
  <c r="G40" i="46"/>
  <c r="D58" i="1"/>
  <c r="I58" i="1" s="1"/>
  <c r="J58" i="1" s="1"/>
  <c r="I43" i="1"/>
  <c r="H43" i="1"/>
  <c r="J54" i="1"/>
  <c r="I54" i="1"/>
  <c r="H54" i="1"/>
  <c r="G74" i="43" l="1"/>
  <c r="G73" i="43"/>
  <c r="V75" i="43" s="1"/>
  <c r="G75" i="43"/>
  <c r="G74" i="19"/>
  <c r="G75" i="19" s="1"/>
  <c r="G73" i="19"/>
  <c r="G74" i="26"/>
  <c r="G73" i="26"/>
  <c r="G75" i="26" s="1"/>
  <c r="G74" i="6"/>
  <c r="G73" i="6"/>
  <c r="G75" i="6" s="1"/>
  <c r="G72" i="41"/>
  <c r="G72" i="47"/>
  <c r="G75" i="45"/>
  <c r="G74" i="45"/>
  <c r="G73" i="45"/>
  <c r="V75" i="45" s="1"/>
  <c r="G72" i="37"/>
  <c r="G72" i="29"/>
  <c r="G72" i="15"/>
  <c r="G72" i="42"/>
  <c r="G72" i="27"/>
  <c r="G74" i="22"/>
  <c r="G73" i="22"/>
  <c r="G75" i="5"/>
  <c r="G73" i="5"/>
  <c r="G74" i="5"/>
  <c r="G72" i="44"/>
  <c r="G72" i="38"/>
  <c r="G72" i="28"/>
  <c r="V75" i="26"/>
  <c r="G72" i="23"/>
  <c r="G72" i="21"/>
  <c r="G72" i="13"/>
  <c r="G72" i="30"/>
  <c r="G72" i="8"/>
  <c r="G74" i="35"/>
  <c r="G73" i="35"/>
  <c r="V75" i="35" s="1"/>
  <c r="G75" i="35"/>
  <c r="G72" i="18"/>
  <c r="G72" i="7"/>
  <c r="G72" i="11"/>
  <c r="G72" i="9"/>
  <c r="V75" i="6"/>
  <c r="G72" i="46"/>
  <c r="G72" i="32"/>
  <c r="G72" i="25"/>
  <c r="G74" i="36"/>
  <c r="G73" i="36"/>
  <c r="V75" i="36" s="1"/>
  <c r="G75" i="36"/>
  <c r="G73" i="10"/>
  <c r="G75" i="10" s="1"/>
  <c r="G74" i="10"/>
  <c r="G74" i="39"/>
  <c r="G73" i="39"/>
  <c r="G75" i="39" s="1"/>
  <c r="G72" i="33"/>
  <c r="G74" i="24"/>
  <c r="G73" i="24"/>
  <c r="V75" i="24" s="1"/>
  <c r="G72" i="14"/>
  <c r="G74" i="2"/>
  <c r="G73" i="2"/>
  <c r="V75" i="2" s="1"/>
  <c r="G72" i="34"/>
  <c r="G72" i="40"/>
  <c r="G72" i="31"/>
  <c r="G72" i="20"/>
  <c r="G72" i="12"/>
  <c r="G72" i="16"/>
  <c r="G72" i="17"/>
  <c r="G72" i="3"/>
  <c r="G72" i="4"/>
  <c r="J43" i="1"/>
  <c r="G74" i="31" l="1"/>
  <c r="G75" i="31" s="1"/>
  <c r="G73" i="31"/>
  <c r="G75" i="33"/>
  <c r="G74" i="33"/>
  <c r="G73" i="33"/>
  <c r="V75" i="33" s="1"/>
  <c r="G74" i="8"/>
  <c r="G73" i="8"/>
  <c r="V75" i="8" s="1"/>
  <c r="G74" i="44"/>
  <c r="G73" i="44"/>
  <c r="G75" i="44"/>
  <c r="G74" i="4"/>
  <c r="G73" i="4"/>
  <c r="V75" i="4" s="1"/>
  <c r="G74" i="40"/>
  <c r="G75" i="40" s="1"/>
  <c r="G73" i="40"/>
  <c r="G74" i="32"/>
  <c r="G73" i="32"/>
  <c r="V75" i="32" s="1"/>
  <c r="G73" i="21"/>
  <c r="G75" i="21" s="1"/>
  <c r="G74" i="21"/>
  <c r="G74" i="28"/>
  <c r="G73" i="28"/>
  <c r="V75" i="28" s="1"/>
  <c r="V75" i="19"/>
  <c r="G73" i="27"/>
  <c r="G75" i="27" s="1"/>
  <c r="G74" i="27"/>
  <c r="G74" i="15"/>
  <c r="G75" i="15" s="1"/>
  <c r="G73" i="15"/>
  <c r="G74" i="37"/>
  <c r="G73" i="37"/>
  <c r="G75" i="37" s="1"/>
  <c r="G74" i="47"/>
  <c r="G73" i="47"/>
  <c r="G75" i="47"/>
  <c r="V75" i="10"/>
  <c r="G74" i="17"/>
  <c r="G73" i="17"/>
  <c r="V75" i="17" s="1"/>
  <c r="G74" i="12"/>
  <c r="G75" i="12" s="1"/>
  <c r="G73" i="12"/>
  <c r="G73" i="34"/>
  <c r="V75" i="34" s="1"/>
  <c r="G74" i="34"/>
  <c r="G75" i="2"/>
  <c r="G73" i="7"/>
  <c r="V75" i="7" s="1"/>
  <c r="G74" i="7"/>
  <c r="G73" i="30"/>
  <c r="G75" i="30"/>
  <c r="G74" i="30"/>
  <c r="V75" i="22"/>
  <c r="G74" i="29"/>
  <c r="G73" i="29"/>
  <c r="V75" i="29" s="1"/>
  <c r="G74" i="11"/>
  <c r="G73" i="11"/>
  <c r="G75" i="11"/>
  <c r="G74" i="13"/>
  <c r="G75" i="13" s="1"/>
  <c r="G73" i="13"/>
  <c r="G75" i="41"/>
  <c r="G74" i="41"/>
  <c r="G73" i="41"/>
  <c r="V75" i="41" s="1"/>
  <c r="G73" i="3"/>
  <c r="G74" i="3"/>
  <c r="G75" i="3" s="1"/>
  <c r="G74" i="16"/>
  <c r="G73" i="16"/>
  <c r="G75" i="16"/>
  <c r="G74" i="20"/>
  <c r="G73" i="20"/>
  <c r="V75" i="20" s="1"/>
  <c r="G73" i="14"/>
  <c r="V75" i="14" s="1"/>
  <c r="G74" i="14"/>
  <c r="G75" i="24"/>
  <c r="V75" i="39"/>
  <c r="G73" i="25"/>
  <c r="G75" i="25" s="1"/>
  <c r="G74" i="25"/>
  <c r="G73" i="46"/>
  <c r="V75" i="46" s="1"/>
  <c r="G74" i="46"/>
  <c r="G74" i="9"/>
  <c r="G73" i="9"/>
  <c r="G75" i="9" s="1"/>
  <c r="G73" i="18"/>
  <c r="G75" i="18" s="1"/>
  <c r="G74" i="18"/>
  <c r="G73" i="23"/>
  <c r="V75" i="23" s="1"/>
  <c r="G75" i="23"/>
  <c r="G74" i="23"/>
  <c r="G73" i="38"/>
  <c r="V75" i="38" s="1"/>
  <c r="G74" i="38"/>
  <c r="V75" i="5"/>
  <c r="G75" i="22"/>
  <c r="G73" i="42"/>
  <c r="V75" i="42" s="1"/>
  <c r="G75" i="42"/>
  <c r="G74" i="42"/>
  <c r="I59" i="1"/>
  <c r="H59" i="1"/>
  <c r="G75" i="20" l="1"/>
  <c r="V75" i="16"/>
  <c r="V75" i="3"/>
  <c r="V75" i="13"/>
  <c r="V75" i="11"/>
  <c r="V75" i="30"/>
  <c r="V75" i="12"/>
  <c r="V75" i="47"/>
  <c r="G75" i="28"/>
  <c r="G75" i="4"/>
  <c r="V75" i="44"/>
  <c r="V75" i="18"/>
  <c r="G75" i="17"/>
  <c r="V75" i="21"/>
  <c r="V75" i="31"/>
  <c r="G75" i="38"/>
  <c r="V75" i="9"/>
  <c r="G75" i="46"/>
  <c r="V75" i="25"/>
  <c r="G75" i="14"/>
  <c r="G75" i="29"/>
  <c r="G75" i="7"/>
  <c r="G75" i="34"/>
  <c r="V75" i="37"/>
  <c r="V75" i="15"/>
  <c r="V75" i="27"/>
  <c r="G75" i="32"/>
  <c r="V75" i="40"/>
  <c r="G75" i="8"/>
  <c r="J59" i="1"/>
</calcChain>
</file>

<file path=xl/sharedStrings.xml><?xml version="1.0" encoding="utf-8"?>
<sst xmlns="http://schemas.openxmlformats.org/spreadsheetml/2006/main" count="6534" uniqueCount="245">
  <si>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</si>
  <si>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</si>
  <si>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</si>
  <si>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</si>
  <si>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</si>
  <si>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</si>
  <si>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</si>
  <si>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</si>
  <si>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</si>
  <si>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</si>
  <si>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Replanteo de estructuras </t>
  </si>
  <si>
    <t>u</t>
  </si>
  <si>
    <t>No requiere</t>
  </si>
  <si>
    <t xml:space="preserve">Poste circular de hormigón armado, de 12 m, 500 Kg de carga a la rotura. en terreno sin clasificar </t>
  </si>
  <si>
    <t>Poste circular de hormigón armado, de 12 m x 500 Kg de carga a la rotura, en terreno roca</t>
  </si>
  <si>
    <t xml:space="preserve">Poste circular de hormigón armado, de 10 m x 400 Kg de carga a la rotura, en terreno sin clasificar </t>
  </si>
  <si>
    <t>Poste circular de hormigón armado, de 10 m x 400 Kg de carga a la rotura, en terreno roca</t>
  </si>
  <si>
    <t>Tensor a tierra simple TAD-0TS, en terreno sin clasificar</t>
  </si>
  <si>
    <t>Tensor a tierra simple TAD-0TS, en terreno roca</t>
  </si>
  <si>
    <t>Estructura en baja tensión tipo ESE-1EP</t>
  </si>
  <si>
    <t>Estructura en baja tensión tipo ESE-1ER</t>
  </si>
  <si>
    <t>Estructura en baja tensión tipo ESE-1ED</t>
  </si>
  <si>
    <t>m</t>
  </si>
  <si>
    <t xml:space="preserve">Conductor desnudo cableado aluminio acero ACSR 6/1, 2 AWG, 7 hilos CO0-0B2 </t>
  </si>
  <si>
    <t>Puesta a tierra para red secundaria aérea, 1 varilla y conductor de cobre # 2 AWG, PT0-0DC2_1 en CP</t>
  </si>
  <si>
    <t>Puesta a tierra para medidor</t>
  </si>
  <si>
    <t>Acceso de poste de HºAº de 12  m ó 11 m, de sección circular ó rectangular</t>
  </si>
  <si>
    <t>Medidor una fase 3 hilos, electrónico, con registro de energía activa, clase 100, forma 13A armado en caja metálica antihurto</t>
  </si>
  <si>
    <t>Acometida en conductor antihurto SEU 2x4 Al + Nx6 Al AWG (Serie 8000)</t>
  </si>
  <si>
    <t xml:space="preserve">SUMAN:     </t>
  </si>
  <si>
    <t>PROGRAMA:</t>
  </si>
  <si>
    <t xml:space="preserve">PROYECTO: </t>
  </si>
  <si>
    <t xml:space="preserve">PROVINCIA: </t>
  </si>
  <si>
    <t xml:space="preserve">CANTON: </t>
  </si>
  <si>
    <t>PARROQUIA:</t>
  </si>
  <si>
    <t>CÓDIGO</t>
  </si>
  <si>
    <t>COBERTURA</t>
  </si>
  <si>
    <t xml:space="preserve">Desbroce de vegetación </t>
  </si>
  <si>
    <t>Estructura codo-tubo adherido a la pared para acometida</t>
  </si>
  <si>
    <t>Luminaria cerrada, 100 W, con lámpara de vapor de Na, autocontrolada, potencia constante.  APD-0PL-CS100AC</t>
  </si>
  <si>
    <t xml:space="preserve">Poste circular de plástico reforzado con fibra de vidrio, de 12 m, 500 Kg de carga a la rotura, en terreno sin clasificar </t>
  </si>
  <si>
    <t>Estructura tubo poste para acometida con tubo de 6 m</t>
  </si>
  <si>
    <t>Estructura tubo poste para acometida con tubo de 3m</t>
  </si>
  <si>
    <t>Retiro y enrollado de conductor de aluminio, desnudo, 5005, ASC ó ACSR # 2 AWG EN CIRCUITO SECUNDARIO</t>
  </si>
  <si>
    <t>CONSTRUCCIÓN DE REDES ELÉCTRICAS EN EL SECTOR SAN MIGUEL ABDÓN CALDERÓN</t>
  </si>
  <si>
    <t xml:space="preserve">Poste circular de plástico reforzado con fibra de vidrio, de 12 m, 500 Kg de carga a la rotura. en terreno roca </t>
  </si>
  <si>
    <t xml:space="preserve">Poste circular de plástico reforzado con fibra de vidrio, de 10 m, 400 Kg de carga a la rotura, en terreno sin clasificar </t>
  </si>
  <si>
    <t>Poste circular de plástico reforzado con fibra de vidrio, de 10 m, 400 Kg de carga a la rotura en terreno roca</t>
  </si>
  <si>
    <t>Km</t>
  </si>
  <si>
    <t xml:space="preserve">Tensor a tierra doble TAV-0TD,  en terreno sin clasificar </t>
  </si>
  <si>
    <t>Tensor a tierra doble TAV-0TD, en terreno roca</t>
  </si>
  <si>
    <t>Tensor a tierra simple TAV-0TS,  en terreno sin clasificar</t>
  </si>
  <si>
    <t>Tensor poste a poste simple TAD-0PS</t>
  </si>
  <si>
    <t>Transformador monofásico autoprotegido (CSP) de 15 KVA 22000 GRDY/12700 V-120/240 V</t>
  </si>
  <si>
    <t>Transformador monofásico autoprotegido (CSP) de 10 KVA 22000 GRDY/12700 V-120/240 V</t>
  </si>
  <si>
    <t>Seccionador fusible unipolar, tipo abierto 27 kV, 100 A, BIL 125 kV, con tirafusible. SPV-1S100-125</t>
  </si>
  <si>
    <t>Estructura monofásica - centrada - pasante ESV-1CP</t>
  </si>
  <si>
    <t>Estructura monofásica - centrada - angular ESV-1CA</t>
  </si>
  <si>
    <t>Estructura monofásica - centrada - retención ESV-1CR</t>
  </si>
  <si>
    <t xml:space="preserve">Conductor desnudo cableado aluminio acero ACSR 6/1, 1/0 AWG, 7 hilos CO0-0B1/0 </t>
  </si>
  <si>
    <t>Puesta a tierra para red secundaria aérea, 1 varilla y conductor de cobre # 2 AWG, PT0-0DC2_1 en RS</t>
  </si>
  <si>
    <t>Acceso de poste de HºAº de 9 m ó 10 m, de sección circular ó rectangular</t>
  </si>
  <si>
    <t>Desmontaje de medidor monofásico.</t>
  </si>
  <si>
    <t>Desmontaje y enrollado de acometida.</t>
  </si>
  <si>
    <t>Acometida en conductor triplex ACSR 3x4 AWG, AC0-0J3x4.</t>
  </si>
  <si>
    <t>Montaje de abrazadera 2 pernos, con doble ojal espiralado para acometidas</t>
  </si>
  <si>
    <t>Desarmado y retiro de tensor doble TD EN CIRCUITO PRIMARIO</t>
  </si>
  <si>
    <t>Armado de estructura secundaria ESD-1ER ó 2ER (material proporcionado por la EERSSA)</t>
  </si>
  <si>
    <t>Desarmado de estructura secundaria tipo ESD-1ER ó 2ER</t>
  </si>
  <si>
    <t>Entrega EERSSA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</si>
  <si>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</si>
  <si>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</si>
  <si>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</si>
  <si>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>Construcción de redes eléctricas en el sector San Miguel Abdon Calderón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</si>
  <si>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</si>
  <si>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</si>
  <si>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</si>
  <si>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</si>
  <si>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</si>
  <si>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</si>
  <si>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</si>
  <si>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</si>
  <si>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</si>
  <si>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</si>
  <si>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</si>
  <si>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</si>
  <si>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</si>
  <si>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</si>
  <si>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</si>
  <si>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</si>
  <si>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</si>
  <si>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</si>
  <si>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</si>
  <si>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</si>
  <si>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</si>
  <si>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</si>
  <si>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</si>
  <si>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</si>
  <si>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</si>
  <si>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</si>
  <si>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</si>
  <si>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</si>
  <si>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</si>
  <si>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</si>
  <si>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</si>
  <si>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</si>
  <si>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</si>
  <si>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</si>
  <si>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</si>
  <si>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</si>
  <si>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</si>
  <si>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</si>
  <si>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</si>
  <si>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</si>
  <si>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</si>
  <si>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</si>
  <si>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</si>
  <si>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</si>
  <si>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</si>
  <si>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</si>
  <si>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</si>
  <si>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</si>
  <si>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</si>
  <si>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</si>
  <si>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</si>
  <si>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</si>
  <si>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</si>
  <si>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</si>
  <si>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</si>
  <si>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</si>
  <si>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</si>
  <si>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</si>
  <si>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</si>
  <si>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</si>
  <si>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</si>
  <si>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</si>
  <si>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</si>
  <si>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</si>
  <si>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</si>
  <si>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</si>
  <si>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</si>
  <si>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</si>
  <si>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</si>
  <si>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</si>
  <si>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</si>
  <si>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</si>
  <si>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</si>
  <si>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</si>
  <si>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</si>
  <si>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</si>
  <si>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</si>
  <si>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</si>
  <si>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</si>
  <si>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</si>
  <si>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</si>
  <si>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</si>
  <si>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</si>
  <si>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</si>
  <si>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</si>
  <si>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</si>
  <si>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</si>
  <si>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</si>
  <si>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</si>
  <si>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Poste de plástico reforzado con fibra de vidrio, circular, CRH 400 kg, 10 m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</si>
  <si>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</si>
  <si>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</si>
  <si>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</si>
  <si>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</si>
  <si>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</si>
  <si>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</si>
  <si>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54-3</t>
  </si>
  <si>
    <t>Cable de acero galvanizado, grado Siemens Martin, 7 hilos, 9,52 mm (3/8"), 3155 kgf</t>
  </si>
  <si>
    <t>Guardacabo de acero galvanizado, para cable acero 9, 51 mm (3/8")</t>
  </si>
  <si>
    <t/>
  </si>
  <si>
    <t>Tuerca de ojo ovalado de acero galvanizado, perno de 16 mm (5/8")</t>
  </si>
  <si>
    <t>Abrazadera de 3 pernos, pletina acero galvanizado 38 x 4 mm (1 1/2 x 5/32") y 140 mm</t>
  </si>
  <si>
    <t>Transformador monofásico autoprotegido, 22 000 GRDy / 12 700 V - 240 / 120 V, 15 kVA</t>
  </si>
  <si>
    <t>Abrazadera de 3 pernos, pletina acero galvanizado 38 x 6 mm (1 1/2 x 1/4") y 160 mm</t>
  </si>
  <si>
    <t>Conductor de Cu TTU Nº 2 para bajantes</t>
  </si>
  <si>
    <t xml:space="preserve">Estribo con conectores de compresion </t>
  </si>
  <si>
    <t>Conector perno hendido Cu, de 6 a 2/0 AWG</t>
  </si>
  <si>
    <t>Grapa de derivacion para línea en caliente</t>
  </si>
  <si>
    <t>Conductor de Al-acero desnudo, cableado, ACSR, 2 AWG, 7 (6/1)hilos</t>
  </si>
  <si>
    <t>Transformador monofásico autoprotegido, 22 000 GRDy / 12 700 V - 240 / 120 V, 10 kVA</t>
  </si>
  <si>
    <t>Tubo de hierro galvanizado 3''  3mm de espesor 6m</t>
  </si>
  <si>
    <t>Cemento</t>
  </si>
  <si>
    <t>lb</t>
  </si>
  <si>
    <t xml:space="preserve">Varilla de hierro corrugada 12mm </t>
  </si>
  <si>
    <t xml:space="preserve">Arena </t>
  </si>
  <si>
    <t>m3</t>
  </si>
  <si>
    <t>Grava</t>
  </si>
  <si>
    <t>Aislador rollo, porcelana, 0,25 kV, ANSI 53-2</t>
  </si>
  <si>
    <t>Bastidor de acero galvanizado, pletina 38 x 4 mm (1 1/2 x 5/32"), 1 vìa</t>
  </si>
  <si>
    <t>Estribo de aleación de Cu - Sn, para derivación, cable 2 AWG</t>
  </si>
  <si>
    <t>Grapa de aleación de Al, para derivación de línea en caliente, rango  8 -1/0</t>
  </si>
  <si>
    <t>Seccionador portafusible, unipolar, abierto, 27 kV, BIL 125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</si>
  <si>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</si>
  <si>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</si>
  <si>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</si>
  <si>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</si>
  <si>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</si>
  <si>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 xml:space="preserve">Tirafusible, cabeza removible, tipo H, 1 A. </t>
  </si>
  <si>
    <t>aislador tipo espiga (pin), de porcelana clase ANSI 56-1 25Kv</t>
  </si>
  <si>
    <t xml:space="preserve">U </t>
  </si>
  <si>
    <t>Perno pin punta de poste simple de acero galvanizado, con accesorios de sujecion, 19x457mm (3/4x18")</t>
  </si>
  <si>
    <t>Alambre de Al, desnudo solido, para atadura, 4 AWG</t>
  </si>
  <si>
    <t>M</t>
  </si>
  <si>
    <t>Varilla de armar preformada simple, para cable de Al</t>
  </si>
  <si>
    <t>U</t>
  </si>
  <si>
    <t>Perno pin punta de poste doble de acero galvanizado, con accesorios de sujecion, 19x457mm (3/4x18")</t>
  </si>
  <si>
    <t>Abrazadera de acero galvanizado, pletina, 3 pernos, 38 x 4 x 140 mm (1 1/2 x 5/32 x 5 1/2")</t>
  </si>
  <si>
    <t>Tuerca ojo ovalado de acero galvanizado, perno de 16 mm (5/8") 1</t>
  </si>
  <si>
    <t>Aislador de suspensión, caucho siliconado, 25 kV, ANSI DS-28</t>
  </si>
  <si>
    <t>Horquilla de acero galvanizado, para anclaje 16 x 75 mm (5/8 x 3")</t>
  </si>
  <si>
    <t>Grapa horquilla - guardacabo, de acero galvanizado</t>
  </si>
  <si>
    <t>Retención preformada, para cable de Al</t>
  </si>
  <si>
    <t>Abrazadera de acero galvanizado, pletina, 3 pernos, 38 x 4 x 160 mm (1 1/2 x 5/32 x 6 1/2")</t>
  </si>
  <si>
    <t>Alambre de Al, desnudo sólido, para atadura, 4 AWG</t>
  </si>
  <si>
    <t>Conector de aleación de Cu - Al, ranuras paralelas, con separador, dos pernos laterales</t>
  </si>
  <si>
    <t>Tubo de acero galvanizado de 3", 3 mm x 3 m</t>
  </si>
  <si>
    <t>Codo reversible metálico de acero galvanizado 3''</t>
  </si>
  <si>
    <t>Acsesorios para sujeción de tubo en pared (abrazaderas, cajetines  codos)</t>
  </si>
  <si>
    <t>Conductor de Al-acero desnudo, cableado, ACSR, 1/0 AWG, 7 (6/1)hilos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</si>
  <si>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</si>
  <si>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</si>
  <si>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</si>
  <si>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</si>
  <si>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</si>
  <si>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</si>
  <si>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</si>
  <si>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</si>
  <si>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</si>
  <si>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de CU THHN #6 AWG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</si>
  <si>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</si>
  <si>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</si>
  <si>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</si>
  <si>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Pinza de anclaje termoplástica ajustable</t>
  </si>
  <si>
    <t>Cable triplex de Al, ACSR, Neutro desnudo, cableado 600V, PE, Nro. 3x4 AWG, 7hilo</t>
  </si>
  <si>
    <t>CABLE MULTIPLEX ALUMINIO ANTIHURTO, 3 X 6 AWG, 600 V</t>
  </si>
  <si>
    <t>Abrazadera de acero galvanizado, pletina, 2 pernos, doble ojal espiralado, 38 x 4 x 160 mm ( 1 1/2 x 5/32 x 6 1/2")</t>
  </si>
  <si>
    <t>Luminaria cerrada, lámpara vapor de Na. 100 W - 240 V- autocontrolada</t>
  </si>
  <si>
    <t>Conductor flexible multipolar de cobre tipo ST #3x14</t>
  </si>
  <si>
    <t>2.5</t>
  </si>
  <si>
    <t>Conector perno hendido Cu-Al de 10 a 1/0 AWG. similar BURNDY KSU25</t>
  </si>
  <si>
    <t>Brazo para luminaria de 125-175 W. ø 50x1200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</si>
</sst>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0.000"/>
    <numFmt numFmtId="177" formatCode="##,###,##0.0000"/>
    <numFmt numFmtId="178" formatCode="##,###,##0.00"/>
    <numFmt numFmtId="179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5" applyNumberFormat="0" applyAlignment="0" applyProtection="0"/>
    <xf numFmtId="0" fontId="19" fillId="22" borderId="25" applyNumberFormat="0" applyAlignment="0" applyProtection="0"/>
    <xf numFmtId="0" fontId="20" fillId="23" borderId="26" applyNumberFormat="0" applyAlignment="0" applyProtection="0"/>
    <xf numFmtId="0" fontId="21" fillId="0" borderId="27" applyNumberFormat="0" applyFill="0" applyAlignment="0" applyProtection="0"/>
    <xf numFmtId="0" fontId="20" fillId="23" borderId="26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5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5" applyNumberFormat="0" applyAlignment="0" applyProtection="0"/>
    <xf numFmtId="0" fontId="21" fillId="0" borderId="27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9" applyNumberFormat="0" applyFont="0" applyAlignment="0" applyProtection="0"/>
    <xf numFmtId="0" fontId="2" fillId="25" borderId="29" applyNumberFormat="0" applyFont="0" applyAlignment="0" applyProtection="0"/>
    <xf numFmtId="0" fontId="32" fillId="22" borderId="30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30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1" applyNumberFormat="0" applyFill="0" applyAlignment="0" applyProtection="0"/>
    <xf numFmtId="0" fontId="36" fillId="0" borderId="32" applyNumberFormat="0" applyFill="0" applyAlignment="0" applyProtection="0"/>
    <xf numFmtId="0" fontId="23" fillId="0" borderId="28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164" fontId="10" fillId="2" borderId="20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21" xfId="1" applyFont="1" applyFill="1" applyBorder="1" applyAlignment="1">
      <alignment horizontal="left" vertical="center"/>
    </xf>
    <xf numFmtId="0" fontId="13" fillId="3" borderId="22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/>
    </xf>
    <xf numFmtId="0" fontId="13" fillId="3" borderId="0" xfId="1" applyFont="1" applyFill="1" applyBorder="1" applyAlignment="1" applyProtection="1">
      <alignment vertical="center"/>
    </xf>
    <xf numFmtId="4" fontId="10" fillId="3" borderId="0" xfId="95" applyNumberFormat="1" applyFont="1" applyFill="1" applyBorder="1" applyProtection="1">
      <protection locked="0"/>
    </xf>
    <xf numFmtId="0" fontId="14" fillId="3" borderId="23" xfId="1" applyFont="1" applyFill="1" applyBorder="1" applyAlignment="1">
      <alignment horizontal="left" vertical="center"/>
    </xf>
    <xf numFmtId="0" fontId="10" fillId="3" borderId="24" xfId="1" applyFont="1" applyFill="1" applyBorder="1" applyAlignment="1">
      <alignment horizontal="justify" vertical="center"/>
    </xf>
    <xf numFmtId="0" fontId="10" fillId="3" borderId="24" xfId="1" applyFont="1" applyFill="1" applyBorder="1" applyAlignment="1" applyProtection="1">
      <alignment horizontal="justify" vertical="center"/>
    </xf>
    <xf numFmtId="0" fontId="14" fillId="3" borderId="0" xfId="1" applyFont="1" applyFill="1" applyAlignment="1">
      <alignment horizontal="right" vertical="center"/>
    </xf>
    <xf numFmtId="0" fontId="9" fillId="3" borderId="0" xfId="1" applyFont="1" applyFill="1" applyAlignment="1">
      <alignment horizontal="justify" vertical="center"/>
    </xf>
    <xf numFmtId="0" fontId="38" fillId="3" borderId="0" xfId="1" applyFont="1" applyFill="1" applyAlignment="1">
      <alignment horizontal="justify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0" fontId="14" fillId="3" borderId="0" xfId="1" applyFont="1" applyFill="1" applyAlignment="1">
      <alignment horizontal="right" vertical="center"/>
    </xf>
    <xf numFmtId="0" fontId="40" fillId="0" borderId="37" xfId="0" applyFont="1" applyBorder="1" applyAlignment="1"/>
    <xf numFmtId="0" fontId="40" fillId="0" borderId="0" xfId="0" applyFont="1" applyBorder="1" applyAlignment="1"/>
    <xf numFmtId="4" fontId="40" fillId="0" borderId="0" xfId="0" applyNumberFormat="1" applyFont="1" applyBorder="1" applyAlignment="1"/>
    <xf numFmtId="0" fontId="42" fillId="0" borderId="37" xfId="0" applyFont="1" applyBorder="1"/>
    <xf numFmtId="0" fontId="42" fillId="0" borderId="0" xfId="0" applyFont="1" applyBorder="1"/>
    <xf numFmtId="0" fontId="43" fillId="0" borderId="0" xfId="0" applyFont="1" applyBorder="1" applyAlignment="1"/>
    <xf numFmtId="0" fontId="42" fillId="0" borderId="0" xfId="0" applyFont="1" applyBorder="1" applyAlignment="1">
      <alignment horizontal="center"/>
    </xf>
    <xf numFmtId="0" fontId="42" fillId="0" borderId="38" xfId="0" applyFont="1" applyBorder="1" applyAlignment="1">
      <alignment horizontal="center"/>
    </xf>
    <xf numFmtId="0" fontId="40" fillId="0" borderId="37" xfId="0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38" xfId="0" applyFont="1" applyBorder="1"/>
    <xf numFmtId="0" fontId="43" fillId="0" borderId="0" xfId="0" applyFont="1" applyBorder="1" applyAlignment="1">
      <alignment vertical="center"/>
    </xf>
    <xf numFmtId="0" fontId="42" fillId="0" borderId="38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43" fillId="0" borderId="37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42" fillId="0" borderId="38" xfId="0" applyFont="1" applyBorder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26" borderId="36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42" fillId="0" borderId="39" xfId="0" applyFont="1" applyFill="1" applyBorder="1" applyAlignment="1">
      <alignment vertical="center"/>
    </xf>
    <xf numFmtId="0" fontId="42" fillId="0" borderId="40" xfId="0" applyFont="1" applyBorder="1" applyAlignment="1">
      <alignment vertical="center" wrapText="1"/>
    </xf>
    <xf numFmtId="0" fontId="42" fillId="0" borderId="41" xfId="0" applyFont="1" applyBorder="1" applyAlignment="1">
      <alignment horizontal="center" vertical="center" wrapText="1"/>
    </xf>
    <xf numFmtId="176" fontId="42" fillId="0" borderId="40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176" fontId="42" fillId="0" borderId="43" xfId="0" applyNumberFormat="1" applyFont="1" applyBorder="1" applyAlignment="1">
      <alignment vertical="center" wrapText="1"/>
    </xf>
    <xf numFmtId="0" fontId="42" fillId="0" borderId="44" xfId="0" applyFont="1" applyBorder="1" applyAlignment="1">
      <alignment vertical="center" wrapText="1"/>
    </xf>
    <xf numFmtId="0" fontId="42" fillId="0" borderId="39" xfId="0" applyFont="1" applyFill="1" applyBorder="1" applyAlignment="1">
      <alignment vertical="center" wrapText="1"/>
    </xf>
    <xf numFmtId="0" fontId="42" fillId="0" borderId="45" xfId="0" applyFont="1" applyFill="1" applyBorder="1" applyAlignment="1">
      <alignment vertical="center"/>
    </xf>
    <xf numFmtId="0" fontId="42" fillId="0" borderId="46" xfId="0" applyFont="1" applyFill="1" applyBorder="1" applyAlignment="1">
      <alignment vertical="center"/>
    </xf>
    <xf numFmtId="0" fontId="42" fillId="0" borderId="47" xfId="0" applyFont="1" applyFill="1" applyBorder="1" applyAlignment="1">
      <alignment vertical="center"/>
    </xf>
    <xf numFmtId="0" fontId="42" fillId="0" borderId="39" xfId="0" applyFont="1" applyBorder="1" applyAlignment="1">
      <alignment vertical="center" wrapText="1"/>
    </xf>
    <xf numFmtId="0" fontId="42" fillId="0" borderId="39" xfId="0" applyFont="1" applyBorder="1" applyAlignment="1">
      <alignment horizontal="center" vertical="center" wrapText="1"/>
    </xf>
    <xf numFmtId="0" fontId="42" fillId="0" borderId="48" xfId="0" applyFont="1" applyBorder="1" applyAlignment="1">
      <alignment horizontal="center" vertical="center" wrapText="1"/>
    </xf>
    <xf numFmtId="0" fontId="42" fillId="0" borderId="45" xfId="0" applyFont="1" applyBorder="1" applyAlignment="1">
      <alignment vertical="center" wrapText="1"/>
    </xf>
    <xf numFmtId="0" fontId="42" fillId="0" borderId="49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50" xfId="0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26" borderId="0" xfId="0" applyFont="1" applyFill="1" applyBorder="1" applyAlignment="1">
      <alignment vertical="center" wrapText="1"/>
    </xf>
    <xf numFmtId="0" fontId="42" fillId="26" borderId="38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7" xfId="0" applyFont="1" applyBorder="1" applyAlignment="1">
      <alignment horizontal="center" vertical="center" wrapText="1"/>
    </xf>
    <xf numFmtId="0" fontId="42" fillId="0" borderId="44" xfId="0" applyFont="1" applyBorder="1" applyAlignment="1">
      <alignment horizontal="center" vertical="center" wrapText="1"/>
    </xf>
    <xf numFmtId="0" fontId="42" fillId="0" borderId="51" xfId="0" applyFont="1" applyBorder="1" applyAlignment="1">
      <alignment vertical="center" wrapText="1"/>
    </xf>
    <xf numFmtId="0" fontId="0" fillId="0" borderId="0" xfId="0" applyBorder="1"/>
    <xf numFmtId="0" fontId="42" fillId="0" borderId="37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0" fillId="26" borderId="0" xfId="0" applyFill="1" applyBorder="1"/>
    <xf numFmtId="0" fontId="42" fillId="0" borderId="34" xfId="0" applyFont="1" applyBorder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2" fillId="0" borderId="52" xfId="0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6" fillId="0" borderId="46" xfId="0" applyNumberFormat="1" applyFont="1" applyFill="1" applyBorder="1" applyAlignment="1" applyProtection="1">
      <alignment horizontal="center" vertical="center"/>
    </xf>
    <xf numFmtId="177" fontId="46" fillId="0" borderId="46" xfId="0" applyNumberFormat="1" applyFont="1" applyFill="1" applyBorder="1" applyAlignment="1" applyProtection="1">
      <alignment horizontal="right" vertical="center"/>
    </xf>
    <xf numFmtId="178" fontId="42" fillId="0" borderId="52" xfId="0" applyNumberFormat="1" applyFont="1" applyBorder="1" applyAlignment="1">
      <alignment vertical="center" wrapText="1"/>
    </xf>
    <xf numFmtId="0" fontId="42" fillId="0" borderId="54" xfId="0" applyFont="1" applyBorder="1" applyAlignment="1">
      <alignment vertical="center" wrapText="1"/>
    </xf>
    <xf numFmtId="0" fontId="47" fillId="0" borderId="0" xfId="0" applyNumberFormat="1" applyFont="1" applyFill="1" applyBorder="1" applyAlignment="1" applyProtection="1">
      <alignment horizontal="left" vertical="center"/>
    </xf>
    <xf numFmtId="0" fontId="42" fillId="0" borderId="55" xfId="0" applyFont="1" applyBorder="1" applyAlignment="1">
      <alignment vertical="center" wrapText="1"/>
    </xf>
    <xf numFmtId="0" fontId="42" fillId="0" borderId="43" xfId="0" applyFont="1" applyBorder="1" applyAlignment="1">
      <alignment vertical="center" wrapText="1"/>
    </xf>
    <xf numFmtId="178" fontId="42" fillId="0" borderId="55" xfId="0" applyNumberFormat="1" applyFont="1" applyBorder="1" applyAlignment="1">
      <alignment vertical="center" wrapText="1"/>
    </xf>
    <xf numFmtId="0" fontId="46" fillId="0" borderId="9" xfId="0" applyNumberFormat="1" applyFont="1" applyFill="1" applyBorder="1" applyAlignment="1" applyProtection="1">
      <alignment horizontal="center" vertical="center"/>
    </xf>
    <xf numFmtId="177" fontId="46" fillId="0" borderId="9" xfId="0" applyNumberFormat="1" applyFont="1" applyFill="1" applyBorder="1" applyAlignment="1" applyProtection="1">
      <alignment horizontal="right" vertical="center"/>
    </xf>
    <xf numFmtId="178" fontId="42" fillId="0" borderId="51" xfId="0" applyNumberFormat="1" applyFont="1" applyBorder="1" applyAlignment="1">
      <alignment vertical="center" wrapText="1"/>
    </xf>
    <xf numFmtId="0" fontId="42" fillId="0" borderId="56" xfId="0" applyFont="1" applyBorder="1" applyAlignment="1">
      <alignment vertical="center" wrapText="1"/>
    </xf>
    <xf numFmtId="0" fontId="42" fillId="0" borderId="48" xfId="0" applyFont="1" applyBorder="1" applyAlignment="1">
      <alignment vertical="center" wrapText="1"/>
    </xf>
    <xf numFmtId="0" fontId="0" fillId="0" borderId="59" xfId="0" applyBorder="1"/>
    <xf numFmtId="9" fontId="0" fillId="0" borderId="59" xfId="128" applyFont="1" applyBorder="1"/>
    <xf numFmtId="0" fontId="42" fillId="26" borderId="14" xfId="0" applyFont="1" applyFill="1" applyBorder="1" applyAlignment="1">
      <alignment vertical="center" wrapText="1"/>
    </xf>
    <xf numFmtId="179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  <xf numFmtId="0" fontId="42" fillId="0" borderId="0" xfId="0" applyFont="1"/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14" fillId="3" borderId="0" xfId="1" applyFont="1" applyFill="1" applyAlignment="1">
      <alignment horizontal="left" vertical="center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62" xfId="0" applyFill="1" applyBorder="1" applyAlignment="1">
      <alignment horizontal="center"/>
    </xf>
    <xf numFmtId="0" fontId="0" fillId="3" borderId="63" xfId="0" applyFill="1" applyBorder="1" applyAlignment="1">
      <alignment horizontal="center"/>
    </xf>
    <xf numFmtId="0" fontId="42" fillId="26" borderId="0" xfId="0" applyFont="1" applyFill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26" borderId="62" xfId="0" applyFont="1" applyFill="1" applyBorder="1" applyAlignment="1">
      <alignment horizontal="center"/>
    </xf>
    <xf numFmtId="0" fontId="42" fillId="26" borderId="64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left" vertical="center" wrapText="1"/>
    </xf>
    <xf numFmtId="0" fontId="42" fillId="0" borderId="43" xfId="0" applyFont="1" applyBorder="1" applyAlignment="1">
      <alignment horizontal="left" vertical="center" wrapText="1"/>
    </xf>
    <xf numFmtId="0" fontId="42" fillId="0" borderId="51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56" xfId="0" applyFont="1" applyBorder="1" applyAlignment="1">
      <alignment horizontal="center" vertical="center" wrapText="1"/>
    </xf>
    <xf numFmtId="0" fontId="42" fillId="0" borderId="49" xfId="0" applyFont="1" applyBorder="1" applyAlignment="1">
      <alignment horizontal="center" vertical="center" wrapText="1"/>
    </xf>
    <xf numFmtId="0" fontId="42" fillId="0" borderId="60" xfId="0" applyFont="1" applyBorder="1" applyAlignment="1">
      <alignment horizontal="center" vertical="center" wrapText="1"/>
    </xf>
    <xf numFmtId="0" fontId="42" fillId="0" borderId="61" xfId="0" applyFont="1" applyBorder="1" applyAlignment="1">
      <alignment horizontal="center" vertical="center" wrapText="1"/>
    </xf>
    <xf numFmtId="0" fontId="42" fillId="0" borderId="43" xfId="0" applyFont="1" applyBorder="1" applyAlignment="1">
      <alignment horizontal="center" vertical="center" wrapText="1"/>
    </xf>
    <xf numFmtId="0" fontId="42" fillId="0" borderId="44" xfId="0" applyFont="1" applyBorder="1" applyAlignment="1">
      <alignment horizontal="center" vertical="center" wrapText="1"/>
    </xf>
    <xf numFmtId="0" fontId="44" fillId="26" borderId="37" xfId="0" applyFont="1" applyFill="1" applyBorder="1" applyAlignment="1">
      <alignment vertical="center" wrapText="1"/>
    </xf>
    <xf numFmtId="0" fontId="44" fillId="26" borderId="0" xfId="0" applyFont="1" applyFill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12" xfId="0" applyFont="1" applyBorder="1" applyAlignment="1">
      <alignment vertical="center" wrapText="1"/>
    </xf>
    <xf numFmtId="0" fontId="39" fillId="0" borderId="34" xfId="0" applyFont="1" applyBorder="1" applyAlignment="1">
      <alignment horizontal="center" wrapText="1"/>
    </xf>
    <xf numFmtId="0" fontId="39" fillId="0" borderId="35" xfId="0" applyFont="1" applyBorder="1" applyAlignment="1">
      <alignment horizontal="center" wrapText="1"/>
    </xf>
    <xf numFmtId="0" fontId="39" fillId="0" borderId="36" xfId="0" applyFont="1" applyBorder="1" applyAlignment="1">
      <alignment horizontal="center" wrapText="1"/>
    </xf>
    <xf numFmtId="0" fontId="40" fillId="0" borderId="0" xfId="0" applyFont="1" applyBorder="1" applyAlignment="1">
      <alignment horizontal="justify" vertical="center" wrapText="1"/>
    </xf>
    <xf numFmtId="0" fontId="40" fillId="0" borderId="38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38" xfId="0" applyFont="1" applyBorder="1" applyAlignment="1">
      <alignment horizontal="center"/>
    </xf>
    <xf numFmtId="0" fontId="42" fillId="0" borderId="37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35" xfId="0" applyFont="1" applyFill="1" applyBorder="1" applyAlignment="1">
      <alignment vertical="center" wrapText="1"/>
    </xf>
    <xf numFmtId="0" fontId="42" fillId="26" borderId="35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1"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59"/>
  <sheetViews>
    <sheetView showZeros="0" tabSelected="1" view="pageBreakPreview" zoomScale="55" zoomScaleNormal="55" zoomScaleSheetLayoutView="55" workbookViewId="0">
      <pane xSplit="2" ySplit="12" topLeftCell="C58" activePane="bottomRight" state="frozen"/>
      <selection pane="topRight" activeCell="C1" sqref="C1"/>
      <selection pane="bottomLeft" activeCell="A5" sqref="A5"/>
      <selection pane="bottomRight" activeCell="A10" sqref="A10:J59"/>
    </sheetView>
  </sheetViews>
  <sheetFormatPr baseColWidth="10" defaultRowHeight="15" x14ac:dyDescent="0.25"/>
  <cols>
    <col min="1" max="1" width="13.42578125" style="6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17.140625" style="6" customWidth="1"/>
    <col min="9" max="9" width="18.5703125" style="6" customWidth="1"/>
    <col min="10" max="10" width="17.7109375" style="6" customWidth="1"/>
    <col min="11" max="16384" width="11.42578125" style="6"/>
  </cols>
  <sheetData>
    <row r="1" spans="1:10" s="26" customFormat="1" ht="46.5" customHeight="1" thickTop="1" x14ac:dyDescent="0.25">
      <c r="A1" s="23" t="s">
        <v>30</v>
      </c>
      <c r="B1" s="24"/>
      <c r="C1" s="25"/>
      <c r="D1" s="25"/>
      <c r="E1" s="25"/>
      <c r="F1" s="25"/>
    </row>
    <row r="2" spans="1:10" s="26" customFormat="1" ht="46.5" customHeight="1" x14ac:dyDescent="0.25">
      <c r="A2" s="27" t="s">
        <v>31</v>
      </c>
      <c r="B2" s="28" t="s">
        <v>44</v>
      </c>
      <c r="C2" s="42"/>
      <c r="D2" s="29"/>
      <c r="F2" s="25"/>
      <c r="G2" s="40"/>
      <c r="H2" s="25"/>
      <c r="I2" s="41"/>
    </row>
    <row r="3" spans="1:10" s="26" customFormat="1" ht="26.25" customHeight="1" x14ac:dyDescent="0.25">
      <c r="A3" s="27" t="s">
        <v>32</v>
      </c>
      <c r="B3" s="30"/>
      <c r="C3" s="42"/>
      <c r="D3" s="29"/>
      <c r="E3" s="31"/>
      <c r="F3" s="25"/>
      <c r="G3" s="25"/>
      <c r="H3" s="25"/>
    </row>
    <row r="4" spans="1:10" s="26" customFormat="1" ht="26.25" customHeight="1" x14ac:dyDescent="0.25">
      <c r="A4" s="27" t="s">
        <v>33</v>
      </c>
      <c r="B4" s="30"/>
    </row>
    <row r="5" spans="1:10" s="26" customFormat="1" ht="26.25" customHeight="1" x14ac:dyDescent="0.25">
      <c r="A5" s="27" t="s">
        <v>34</v>
      </c>
      <c r="B5" s="30"/>
      <c r="E5" s="32"/>
    </row>
    <row r="6" spans="1:10" s="26" customFormat="1" ht="26.25" customHeight="1" thickBot="1" x14ac:dyDescent="0.3">
      <c r="A6" s="33" t="s">
        <v>35</v>
      </c>
      <c r="B6" s="34"/>
      <c r="E6" s="32"/>
    </row>
    <row r="7" spans="1:10" s="38" customFormat="1" ht="26.25" customHeight="1" thickTop="1" thickBot="1" x14ac:dyDescent="0.3">
      <c r="A7" s="33" t="s">
        <v>36</v>
      </c>
      <c r="B7" s="35"/>
      <c r="C7" s="43"/>
      <c r="D7" s="36"/>
      <c r="E7" s="133"/>
      <c r="F7" s="133"/>
      <c r="G7" s="133"/>
      <c r="H7" s="133"/>
      <c r="I7" s="37"/>
    </row>
    <row r="8" spans="1:10" ht="15.75" thickTop="1" x14ac:dyDescent="0.25">
      <c r="A8" s="1">
        <v>1</v>
      </c>
      <c r="B8" s="2"/>
      <c r="C8" s="3"/>
      <c r="D8" s="4"/>
      <c r="E8" s="4"/>
      <c r="F8" s="4"/>
      <c r="G8" s="4"/>
      <c r="H8" s="5"/>
      <c r="I8" s="2"/>
    </row>
    <row r="9" spans="1:10" ht="38.25" customHeight="1" thickBot="1" x14ac:dyDescent="0.3">
      <c r="A9" s="1">
        <v>1</v>
      </c>
      <c r="B9" s="7"/>
      <c r="C9" s="8"/>
      <c r="D9" s="9"/>
      <c r="E9" s="4"/>
      <c r="F9" s="4"/>
      <c r="G9" s="4"/>
      <c r="H9" s="5"/>
      <c r="I9" s="2"/>
    </row>
    <row r="10" spans="1:10" ht="25.5" customHeight="1" thickTop="1" x14ac:dyDescent="0.25">
      <c r="A10" s="134" t="s">
        <v>0</v>
      </c>
      <c r="B10" s="137" t="s">
        <v>1</v>
      </c>
      <c r="C10" s="139" t="s">
        <v>2</v>
      </c>
      <c r="D10" s="142" t="s">
        <v>3</v>
      </c>
      <c r="E10" s="145" t="s">
        <v>4</v>
      </c>
      <c r="F10" s="146"/>
      <c r="G10" s="146"/>
      <c r="H10" s="146"/>
      <c r="I10" s="146"/>
      <c r="J10" s="147"/>
    </row>
    <row r="11" spans="1:10" ht="25.5" customHeight="1" x14ac:dyDescent="0.25">
      <c r="A11" s="135"/>
      <c r="B11" s="138"/>
      <c r="C11" s="140"/>
      <c r="D11" s="143"/>
      <c r="E11" s="148" t="s">
        <v>5</v>
      </c>
      <c r="F11" s="149"/>
      <c r="G11" s="150"/>
      <c r="H11" s="148" t="s">
        <v>6</v>
      </c>
      <c r="I11" s="149"/>
      <c r="J11" s="151"/>
    </row>
    <row r="12" spans="1:10" ht="37.5" customHeight="1" x14ac:dyDescent="0.25">
      <c r="A12" s="136"/>
      <c r="B12" s="138"/>
      <c r="C12" s="141"/>
      <c r="D12" s="144"/>
      <c r="E12" s="10" t="s">
        <v>7</v>
      </c>
      <c r="F12" s="11" t="s">
        <v>8</v>
      </c>
      <c r="G12" s="11" t="s">
        <v>9</v>
      </c>
      <c r="H12" s="10" t="s">
        <v>7</v>
      </c>
      <c r="I12" s="11" t="s">
        <v>8</v>
      </c>
      <c r="J12" s="12" t="s">
        <v>6</v>
      </c>
    </row>
    <row r="13" spans="1:10" ht="30" customHeight="1" x14ac:dyDescent="0.25">
      <c r="A13" s="13">
        <v>1</v>
      </c>
      <c r="B13" s="14" t="s">
        <v>10</v>
      </c>
      <c r="C13" s="15" t="s">
        <v>11</v>
      </c>
      <c r="D13" s="39">
        <v>19</v>
      </c>
      <c r="E13" s="16" t="s">
        <v>12</v>
      </c>
      <c r="F13" s="17">
        <v>19.329999999999998</v>
      </c>
      <c r="G13" s="17">
        <v>19.329999999999998</v>
      </c>
      <c r="H13" s="17">
        <v>0</v>
      </c>
      <c r="I13" s="17">
        <v>367.27</v>
      </c>
      <c r="J13" s="18">
        <v>367.27</v>
      </c>
    </row>
    <row r="14" spans="1:10" ht="30" customHeight="1" x14ac:dyDescent="0.25">
      <c r="A14" s="13">
        <v>2</v>
      </c>
      <c r="B14" s="14" t="s">
        <v>37</v>
      </c>
      <c r="C14" s="15" t="s">
        <v>48</v>
      </c>
      <c r="D14" s="39">
        <v>0.6</v>
      </c>
      <c r="E14" s="16" t="s">
        <v>12</v>
      </c>
      <c r="F14" s="17">
        <v>175.63</v>
      </c>
      <c r="G14" s="17">
        <v>175.63</v>
      </c>
      <c r="H14" s="17">
        <v>0</v>
      </c>
      <c r="I14" s="17">
        <v>105.38</v>
      </c>
      <c r="J14" s="18">
        <v>105.38</v>
      </c>
    </row>
    <row r="15" spans="1:10" ht="30" customHeight="1" x14ac:dyDescent="0.25">
      <c r="A15" s="13">
        <v>3</v>
      </c>
      <c r="B15" s="14" t="s">
        <v>40</v>
      </c>
      <c r="C15" s="15" t="s">
        <v>11</v>
      </c>
      <c r="D15" s="39">
        <v>1</v>
      </c>
      <c r="E15" s="16">
        <v>455</v>
      </c>
      <c r="F15" s="17">
        <v>82.23</v>
      </c>
      <c r="G15" s="17">
        <v>537.23</v>
      </c>
      <c r="H15" s="17">
        <v>455</v>
      </c>
      <c r="I15" s="17">
        <v>82.23</v>
      </c>
      <c r="J15" s="18">
        <v>537.23</v>
      </c>
    </row>
    <row r="16" spans="1:10" ht="30" customHeight="1" x14ac:dyDescent="0.25">
      <c r="A16" s="13">
        <v>4</v>
      </c>
      <c r="B16" s="14" t="s">
        <v>45</v>
      </c>
      <c r="C16" s="15" t="s">
        <v>11</v>
      </c>
      <c r="D16" s="39">
        <v>1</v>
      </c>
      <c r="E16" s="16">
        <v>455</v>
      </c>
      <c r="F16" s="17">
        <v>149.03</v>
      </c>
      <c r="G16" s="17">
        <v>604.03</v>
      </c>
      <c r="H16" s="17">
        <v>455</v>
      </c>
      <c r="I16" s="17">
        <v>149.03</v>
      </c>
      <c r="J16" s="18">
        <v>604.03</v>
      </c>
    </row>
    <row r="17" spans="1:10" ht="30" customHeight="1" x14ac:dyDescent="0.25">
      <c r="A17" s="13">
        <v>5</v>
      </c>
      <c r="B17" s="14" t="s">
        <v>46</v>
      </c>
      <c r="C17" s="15" t="s">
        <v>11</v>
      </c>
      <c r="D17" s="39">
        <v>1</v>
      </c>
      <c r="E17" s="16">
        <v>364</v>
      </c>
      <c r="F17" s="17">
        <v>73.260000000000005</v>
      </c>
      <c r="G17" s="17">
        <v>437.26</v>
      </c>
      <c r="H17" s="17">
        <v>364</v>
      </c>
      <c r="I17" s="17">
        <v>73.260000000000005</v>
      </c>
      <c r="J17" s="18">
        <v>437.26</v>
      </c>
    </row>
    <row r="18" spans="1:10" ht="30" customHeight="1" x14ac:dyDescent="0.25">
      <c r="A18" s="13">
        <v>6</v>
      </c>
      <c r="B18" s="14" t="s">
        <v>47</v>
      </c>
      <c r="C18" s="15" t="s">
        <v>11</v>
      </c>
      <c r="D18" s="39">
        <v>1</v>
      </c>
      <c r="E18" s="16">
        <v>364</v>
      </c>
      <c r="F18" s="17">
        <v>138.59</v>
      </c>
      <c r="G18" s="17">
        <v>502.59</v>
      </c>
      <c r="H18" s="17">
        <v>364</v>
      </c>
      <c r="I18" s="17">
        <v>138.59</v>
      </c>
      <c r="J18" s="18">
        <v>502.59</v>
      </c>
    </row>
    <row r="19" spans="1:10" ht="30" customHeight="1" x14ac:dyDescent="0.25">
      <c r="A19" s="13">
        <v>7</v>
      </c>
      <c r="B19" s="14" t="s">
        <v>13</v>
      </c>
      <c r="C19" s="15" t="s">
        <v>11</v>
      </c>
      <c r="D19" s="39">
        <v>3</v>
      </c>
      <c r="E19" s="16">
        <v>237.76</v>
      </c>
      <c r="F19" s="17">
        <v>153.1</v>
      </c>
      <c r="G19" s="17">
        <v>390.86</v>
      </c>
      <c r="H19" s="17">
        <v>713.28</v>
      </c>
      <c r="I19" s="17">
        <v>459.3</v>
      </c>
      <c r="J19" s="18">
        <v>1172.58</v>
      </c>
    </row>
    <row r="20" spans="1:10" ht="30" customHeight="1" x14ac:dyDescent="0.25">
      <c r="A20" s="13">
        <v>8</v>
      </c>
      <c r="B20" s="14" t="s">
        <v>14</v>
      </c>
      <c r="C20" s="15" t="s">
        <v>11</v>
      </c>
      <c r="D20" s="39">
        <v>3</v>
      </c>
      <c r="E20" s="16">
        <v>237.76</v>
      </c>
      <c r="F20" s="17">
        <v>194.82</v>
      </c>
      <c r="G20" s="17">
        <v>432.58</v>
      </c>
      <c r="H20" s="17">
        <v>713.28</v>
      </c>
      <c r="I20" s="17">
        <v>584.46</v>
      </c>
      <c r="J20" s="18">
        <v>1297.74</v>
      </c>
    </row>
    <row r="21" spans="1:10" ht="30" customHeight="1" x14ac:dyDescent="0.25">
      <c r="A21" s="13">
        <v>9</v>
      </c>
      <c r="B21" s="14" t="s">
        <v>15</v>
      </c>
      <c r="C21" s="15" t="s">
        <v>11</v>
      </c>
      <c r="D21" s="39">
        <v>4</v>
      </c>
      <c r="E21" s="16">
        <v>176.05</v>
      </c>
      <c r="F21" s="17">
        <v>111.89</v>
      </c>
      <c r="G21" s="17">
        <v>287.94</v>
      </c>
      <c r="H21" s="17">
        <v>704.2</v>
      </c>
      <c r="I21" s="17">
        <v>447.56</v>
      </c>
      <c r="J21" s="18">
        <v>1151.76</v>
      </c>
    </row>
    <row r="22" spans="1:10" ht="30" customHeight="1" x14ac:dyDescent="0.25">
      <c r="A22" s="13">
        <v>10</v>
      </c>
      <c r="B22" s="14" t="s">
        <v>16</v>
      </c>
      <c r="C22" s="15" t="s">
        <v>11</v>
      </c>
      <c r="D22" s="39">
        <v>3</v>
      </c>
      <c r="E22" s="16">
        <v>176.05</v>
      </c>
      <c r="F22" s="17">
        <v>159.32</v>
      </c>
      <c r="G22" s="17">
        <v>335.37</v>
      </c>
      <c r="H22" s="17">
        <v>528.15</v>
      </c>
      <c r="I22" s="17">
        <v>477.96</v>
      </c>
      <c r="J22" s="18">
        <v>1006.11</v>
      </c>
    </row>
    <row r="23" spans="1:10" ht="30" customHeight="1" x14ac:dyDescent="0.25">
      <c r="A23" s="13">
        <v>11</v>
      </c>
      <c r="B23" s="14" t="s">
        <v>49</v>
      </c>
      <c r="C23" s="15" t="s">
        <v>11</v>
      </c>
      <c r="D23" s="39">
        <v>3</v>
      </c>
      <c r="E23" s="16">
        <v>95</v>
      </c>
      <c r="F23" s="17">
        <v>78.72</v>
      </c>
      <c r="G23" s="17">
        <v>173.72</v>
      </c>
      <c r="H23" s="17">
        <v>285</v>
      </c>
      <c r="I23" s="17">
        <v>236.16</v>
      </c>
      <c r="J23" s="18">
        <v>521.16</v>
      </c>
    </row>
    <row r="24" spans="1:10" ht="30" customHeight="1" x14ac:dyDescent="0.25">
      <c r="A24" s="13">
        <v>12</v>
      </c>
      <c r="B24" s="14" t="s">
        <v>50</v>
      </c>
      <c r="C24" s="15" t="s">
        <v>11</v>
      </c>
      <c r="D24" s="39">
        <v>3</v>
      </c>
      <c r="E24" s="16">
        <v>95</v>
      </c>
      <c r="F24" s="17">
        <v>96.76</v>
      </c>
      <c r="G24" s="17">
        <v>191.76</v>
      </c>
      <c r="H24" s="17">
        <v>285</v>
      </c>
      <c r="I24" s="17">
        <v>290.27999999999997</v>
      </c>
      <c r="J24" s="18">
        <v>575.28</v>
      </c>
    </row>
    <row r="25" spans="1:10" ht="30" customHeight="1" x14ac:dyDescent="0.25">
      <c r="A25" s="13">
        <v>13</v>
      </c>
      <c r="B25" s="14" t="s">
        <v>51</v>
      </c>
      <c r="C25" s="15" t="s">
        <v>11</v>
      </c>
      <c r="D25" s="39">
        <v>1</v>
      </c>
      <c r="E25" s="16">
        <v>66.19</v>
      </c>
      <c r="F25" s="17">
        <v>65.5</v>
      </c>
      <c r="G25" s="17">
        <v>131.69</v>
      </c>
      <c r="H25" s="17">
        <v>66.19</v>
      </c>
      <c r="I25" s="17">
        <v>65.5</v>
      </c>
      <c r="J25" s="18">
        <v>131.69</v>
      </c>
    </row>
    <row r="26" spans="1:10" ht="30" customHeight="1" x14ac:dyDescent="0.25">
      <c r="A26" s="13">
        <v>14</v>
      </c>
      <c r="B26" s="14" t="s">
        <v>17</v>
      </c>
      <c r="C26" s="15" t="s">
        <v>11</v>
      </c>
      <c r="D26" s="39">
        <v>7</v>
      </c>
      <c r="E26" s="16">
        <v>49.98</v>
      </c>
      <c r="F26" s="17">
        <v>66.02</v>
      </c>
      <c r="G26" s="17">
        <v>116</v>
      </c>
      <c r="H26" s="17">
        <v>349.86</v>
      </c>
      <c r="I26" s="17">
        <v>462.14</v>
      </c>
      <c r="J26" s="18">
        <v>812</v>
      </c>
    </row>
    <row r="27" spans="1:10" ht="30" customHeight="1" x14ac:dyDescent="0.25">
      <c r="A27" s="13">
        <v>15</v>
      </c>
      <c r="B27" s="14" t="s">
        <v>18</v>
      </c>
      <c r="C27" s="15" t="s">
        <v>11</v>
      </c>
      <c r="D27" s="39">
        <v>6</v>
      </c>
      <c r="E27" s="16">
        <v>44.18</v>
      </c>
      <c r="F27" s="17">
        <v>93.71</v>
      </c>
      <c r="G27" s="17">
        <v>137.88999999999999</v>
      </c>
      <c r="H27" s="17">
        <v>265.08</v>
      </c>
      <c r="I27" s="17">
        <v>562.26</v>
      </c>
      <c r="J27" s="18">
        <v>827.34</v>
      </c>
    </row>
    <row r="28" spans="1:10" ht="30" customHeight="1" x14ac:dyDescent="0.25">
      <c r="A28" s="13">
        <v>16</v>
      </c>
      <c r="B28" s="14" t="s">
        <v>52</v>
      </c>
      <c r="C28" s="15" t="s">
        <v>11</v>
      </c>
      <c r="D28" s="39">
        <v>1</v>
      </c>
      <c r="E28" s="16">
        <v>54.53</v>
      </c>
      <c r="F28" s="17">
        <v>32.18</v>
      </c>
      <c r="G28" s="17">
        <v>86.71</v>
      </c>
      <c r="H28" s="17">
        <v>54.53</v>
      </c>
      <c r="I28" s="17">
        <v>32.18</v>
      </c>
      <c r="J28" s="18">
        <v>86.71</v>
      </c>
    </row>
    <row r="29" spans="1:10" ht="30" customHeight="1" x14ac:dyDescent="0.25">
      <c r="A29" s="13">
        <v>17</v>
      </c>
      <c r="B29" s="14" t="s">
        <v>53</v>
      </c>
      <c r="C29" s="15" t="s">
        <v>11</v>
      </c>
      <c r="D29" s="39">
        <v>1</v>
      </c>
      <c r="E29" s="16">
        <v>1628.12</v>
      </c>
      <c r="F29" s="17">
        <v>63.96</v>
      </c>
      <c r="G29" s="17">
        <v>1692.08</v>
      </c>
      <c r="H29" s="17">
        <v>1628.12</v>
      </c>
      <c r="I29" s="17">
        <v>63.96</v>
      </c>
      <c r="J29" s="18">
        <v>1692.08</v>
      </c>
    </row>
    <row r="30" spans="1:10" ht="30" customHeight="1" x14ac:dyDescent="0.25">
      <c r="A30" s="13">
        <v>18</v>
      </c>
      <c r="B30" s="14" t="s">
        <v>54</v>
      </c>
      <c r="C30" s="15" t="s">
        <v>11</v>
      </c>
      <c r="D30" s="39">
        <v>1</v>
      </c>
      <c r="E30" s="17">
        <v>1535.39</v>
      </c>
      <c r="F30" s="17">
        <v>58.95</v>
      </c>
      <c r="G30" s="17">
        <v>1594.34</v>
      </c>
      <c r="H30" s="17">
        <v>1535.39</v>
      </c>
      <c r="I30" s="17">
        <v>58.95</v>
      </c>
      <c r="J30" s="18">
        <v>1594.34</v>
      </c>
    </row>
    <row r="31" spans="1:10" ht="30" customHeight="1" x14ac:dyDescent="0.25">
      <c r="A31" s="13">
        <v>19</v>
      </c>
      <c r="B31" s="14" t="s">
        <v>41</v>
      </c>
      <c r="C31" s="15" t="s">
        <v>11</v>
      </c>
      <c r="D31" s="39">
        <v>5</v>
      </c>
      <c r="E31" s="17">
        <v>48.19</v>
      </c>
      <c r="F31" s="17">
        <v>16.149999999999999</v>
      </c>
      <c r="G31" s="17">
        <v>64.34</v>
      </c>
      <c r="H31" s="17">
        <v>240.95</v>
      </c>
      <c r="I31" s="17">
        <v>80.75</v>
      </c>
      <c r="J31" s="18">
        <v>321.7</v>
      </c>
    </row>
    <row r="32" spans="1:10" ht="30" customHeight="1" x14ac:dyDescent="0.25">
      <c r="A32" s="13">
        <v>20</v>
      </c>
      <c r="B32" s="14" t="s">
        <v>55</v>
      </c>
      <c r="C32" s="15" t="s">
        <v>11</v>
      </c>
      <c r="D32" s="39">
        <v>3</v>
      </c>
      <c r="E32" s="17">
        <v>165.01</v>
      </c>
      <c r="F32" s="17">
        <v>11.17</v>
      </c>
      <c r="G32" s="17">
        <v>176.18</v>
      </c>
      <c r="H32" s="17">
        <v>495.03</v>
      </c>
      <c r="I32" s="17">
        <v>33.51</v>
      </c>
      <c r="J32" s="18">
        <v>528.54</v>
      </c>
    </row>
    <row r="33" spans="1:10" ht="30" customHeight="1" x14ac:dyDescent="0.25">
      <c r="A33" s="13">
        <v>21</v>
      </c>
      <c r="B33" s="14" t="s">
        <v>56</v>
      </c>
      <c r="C33" s="15" t="s">
        <v>11</v>
      </c>
      <c r="D33" s="39">
        <v>3</v>
      </c>
      <c r="E33" s="17">
        <v>25.77</v>
      </c>
      <c r="F33" s="17">
        <v>12</v>
      </c>
      <c r="G33" s="17">
        <v>37.770000000000003</v>
      </c>
      <c r="H33" s="17">
        <v>77.31</v>
      </c>
      <c r="I33" s="17">
        <v>36</v>
      </c>
      <c r="J33" s="18">
        <v>113.31</v>
      </c>
    </row>
    <row r="34" spans="1:10" ht="30" customHeight="1" x14ac:dyDescent="0.25">
      <c r="A34" s="13">
        <v>22</v>
      </c>
      <c r="B34" s="14" t="s">
        <v>57</v>
      </c>
      <c r="C34" s="15" t="s">
        <v>11</v>
      </c>
      <c r="D34" s="39">
        <v>3</v>
      </c>
      <c r="E34" s="17">
        <v>36.35</v>
      </c>
      <c r="F34" s="17">
        <v>14.51</v>
      </c>
      <c r="G34" s="17">
        <v>50.86</v>
      </c>
      <c r="H34" s="17">
        <v>109.05</v>
      </c>
      <c r="I34" s="17">
        <v>43.53</v>
      </c>
      <c r="J34" s="18">
        <v>152.58000000000001</v>
      </c>
    </row>
    <row r="35" spans="1:10" ht="30" customHeight="1" x14ac:dyDescent="0.25">
      <c r="A35" s="13">
        <v>23</v>
      </c>
      <c r="B35" s="14" t="s">
        <v>58</v>
      </c>
      <c r="C35" s="15" t="s">
        <v>11</v>
      </c>
      <c r="D35" s="39">
        <v>4</v>
      </c>
      <c r="E35" s="17">
        <v>32.369999999999997</v>
      </c>
      <c r="F35" s="17">
        <v>12.84</v>
      </c>
      <c r="G35" s="17">
        <v>45.21</v>
      </c>
      <c r="H35" s="17">
        <v>129.47999999999999</v>
      </c>
      <c r="I35" s="17">
        <v>51.36</v>
      </c>
      <c r="J35" s="18">
        <v>180.84</v>
      </c>
    </row>
    <row r="36" spans="1:10" ht="30" customHeight="1" x14ac:dyDescent="0.25">
      <c r="A36" s="13">
        <v>24</v>
      </c>
      <c r="B36" s="14" t="s">
        <v>19</v>
      </c>
      <c r="C36" s="15" t="s">
        <v>11</v>
      </c>
      <c r="D36" s="39">
        <v>12</v>
      </c>
      <c r="E36" s="17">
        <v>13.07</v>
      </c>
      <c r="F36" s="17">
        <v>8.33</v>
      </c>
      <c r="G36" s="17">
        <v>21.4</v>
      </c>
      <c r="H36" s="17">
        <v>156.84</v>
      </c>
      <c r="I36" s="17">
        <v>99.96</v>
      </c>
      <c r="J36" s="18">
        <v>256.8</v>
      </c>
    </row>
    <row r="37" spans="1:10" ht="30" customHeight="1" x14ac:dyDescent="0.25">
      <c r="A37" s="13">
        <v>25</v>
      </c>
      <c r="B37" s="14" t="s">
        <v>20</v>
      </c>
      <c r="C37" s="15" t="s">
        <v>11</v>
      </c>
      <c r="D37" s="39">
        <v>35</v>
      </c>
      <c r="E37" s="17">
        <v>11.56</v>
      </c>
      <c r="F37" s="17">
        <v>8.0299999999999994</v>
      </c>
      <c r="G37" s="17">
        <v>19.59</v>
      </c>
      <c r="H37" s="17">
        <v>404.6</v>
      </c>
      <c r="I37" s="17">
        <v>281.05</v>
      </c>
      <c r="J37" s="18">
        <v>685.65</v>
      </c>
    </row>
    <row r="38" spans="1:10" ht="30" customHeight="1" x14ac:dyDescent="0.25">
      <c r="A38" s="13">
        <v>26</v>
      </c>
      <c r="B38" s="14" t="s">
        <v>21</v>
      </c>
      <c r="C38" s="15" t="s">
        <v>11</v>
      </c>
      <c r="D38" s="39">
        <v>6</v>
      </c>
      <c r="E38" s="17">
        <v>22.48</v>
      </c>
      <c r="F38" s="17">
        <v>8.09</v>
      </c>
      <c r="G38" s="17">
        <v>30.57</v>
      </c>
      <c r="H38" s="17">
        <v>134.88</v>
      </c>
      <c r="I38" s="17">
        <v>48.54</v>
      </c>
      <c r="J38" s="18">
        <v>183.42</v>
      </c>
    </row>
    <row r="39" spans="1:10" ht="30" customHeight="1" x14ac:dyDescent="0.25">
      <c r="A39" s="13">
        <v>27</v>
      </c>
      <c r="B39" s="14" t="s">
        <v>38</v>
      </c>
      <c r="C39" s="15" t="s">
        <v>11</v>
      </c>
      <c r="D39" s="39">
        <v>10</v>
      </c>
      <c r="E39" s="17">
        <v>29.89</v>
      </c>
      <c r="F39" s="17">
        <v>11.64</v>
      </c>
      <c r="G39" s="17">
        <v>41.53</v>
      </c>
      <c r="H39" s="17">
        <v>298.89999999999998</v>
      </c>
      <c r="I39" s="17">
        <v>116.4</v>
      </c>
      <c r="J39" s="18">
        <v>415.3</v>
      </c>
    </row>
    <row r="40" spans="1:10" ht="30" customHeight="1" x14ac:dyDescent="0.25">
      <c r="A40" s="13">
        <v>28</v>
      </c>
      <c r="B40" s="14" t="s">
        <v>59</v>
      </c>
      <c r="C40" s="15" t="s">
        <v>22</v>
      </c>
      <c r="D40" s="39">
        <v>2034</v>
      </c>
      <c r="E40" s="17">
        <v>1.39</v>
      </c>
      <c r="F40" s="17">
        <v>0.34</v>
      </c>
      <c r="G40" s="17">
        <v>1.73</v>
      </c>
      <c r="H40" s="17">
        <v>2827.26</v>
      </c>
      <c r="I40" s="17">
        <v>691.56</v>
      </c>
      <c r="J40" s="18">
        <v>3518.82</v>
      </c>
    </row>
    <row r="41" spans="1:10" ht="30" customHeight="1" x14ac:dyDescent="0.25">
      <c r="A41" s="13">
        <v>29</v>
      </c>
      <c r="B41" s="14" t="s">
        <v>23</v>
      </c>
      <c r="C41" s="15" t="s">
        <v>22</v>
      </c>
      <c r="D41" s="39">
        <v>3023</v>
      </c>
      <c r="E41" s="17">
        <v>0.87</v>
      </c>
      <c r="F41" s="17">
        <v>0.26</v>
      </c>
      <c r="G41" s="17">
        <v>1.1299999999999999</v>
      </c>
      <c r="H41" s="17">
        <v>2630.01</v>
      </c>
      <c r="I41" s="17">
        <v>785.98</v>
      </c>
      <c r="J41" s="18">
        <v>3415.99</v>
      </c>
    </row>
    <row r="42" spans="1:10" ht="30" customHeight="1" x14ac:dyDescent="0.25">
      <c r="A42" s="13">
        <v>30</v>
      </c>
      <c r="B42" s="14" t="s">
        <v>24</v>
      </c>
      <c r="C42" s="15" t="s">
        <v>11</v>
      </c>
      <c r="D42" s="39">
        <v>2</v>
      </c>
      <c r="E42" s="17">
        <v>71.78</v>
      </c>
      <c r="F42" s="17">
        <v>8.5</v>
      </c>
      <c r="G42" s="17">
        <v>80.28</v>
      </c>
      <c r="H42" s="17">
        <v>143.56</v>
      </c>
      <c r="I42" s="17">
        <v>17</v>
      </c>
      <c r="J42" s="18">
        <v>160.56</v>
      </c>
    </row>
    <row r="43" spans="1:10" ht="30" customHeight="1" x14ac:dyDescent="0.25">
      <c r="A43" s="13">
        <v>31</v>
      </c>
      <c r="B43" s="14" t="s">
        <v>60</v>
      </c>
      <c r="C43" s="15" t="s">
        <v>11</v>
      </c>
      <c r="D43" s="39">
        <v>8</v>
      </c>
      <c r="E43" s="17">
        <v>60.9</v>
      </c>
      <c r="F43" s="17">
        <v>8.15</v>
      </c>
      <c r="G43" s="17">
        <v>69.05</v>
      </c>
      <c r="H43" s="17">
        <f>+E43*D43</f>
        <v>487.2</v>
      </c>
      <c r="I43" s="17">
        <f>+F43*D43</f>
        <v>65.2</v>
      </c>
      <c r="J43" s="18">
        <f>+I43+H43</f>
        <v>552.4</v>
      </c>
    </row>
    <row r="44" spans="1:10" ht="30" customHeight="1" x14ac:dyDescent="0.25">
      <c r="A44" s="13">
        <v>32</v>
      </c>
      <c r="B44" s="14" t="s">
        <v>25</v>
      </c>
      <c r="C44" s="15" t="s">
        <v>11</v>
      </c>
      <c r="D44" s="39">
        <v>10</v>
      </c>
      <c r="E44" s="17">
        <v>21.08</v>
      </c>
      <c r="F44" s="17">
        <v>6.73</v>
      </c>
      <c r="G44" s="17">
        <v>27.81</v>
      </c>
      <c r="H44" s="17">
        <v>210.8</v>
      </c>
      <c r="I44" s="17">
        <v>67.3</v>
      </c>
      <c r="J44" s="18">
        <v>278.10000000000002</v>
      </c>
    </row>
    <row r="45" spans="1:10" ht="30" customHeight="1" x14ac:dyDescent="0.25">
      <c r="A45" s="13">
        <v>33</v>
      </c>
      <c r="B45" s="14" t="s">
        <v>26</v>
      </c>
      <c r="C45" s="15" t="s">
        <v>22</v>
      </c>
      <c r="D45" s="39">
        <v>100</v>
      </c>
      <c r="E45" s="17" t="s">
        <v>12</v>
      </c>
      <c r="F45" s="17">
        <v>1.44</v>
      </c>
      <c r="G45" s="17">
        <v>1.44</v>
      </c>
      <c r="H45" s="17">
        <v>0</v>
      </c>
      <c r="I45" s="17">
        <v>144</v>
      </c>
      <c r="J45" s="18">
        <v>144</v>
      </c>
    </row>
    <row r="46" spans="1:10" ht="30" customHeight="1" x14ac:dyDescent="0.25">
      <c r="A46" s="13">
        <v>34</v>
      </c>
      <c r="B46" s="14" t="s">
        <v>61</v>
      </c>
      <c r="C46" s="15" t="s">
        <v>22</v>
      </c>
      <c r="D46" s="39">
        <v>50</v>
      </c>
      <c r="E46" s="17" t="s">
        <v>12</v>
      </c>
      <c r="F46" s="17">
        <v>1.07</v>
      </c>
      <c r="G46" s="17">
        <v>1.07</v>
      </c>
      <c r="H46" s="17">
        <v>0</v>
      </c>
      <c r="I46" s="17">
        <v>53.5</v>
      </c>
      <c r="J46" s="18">
        <v>53.5</v>
      </c>
    </row>
    <row r="47" spans="1:10" ht="30" customHeight="1" x14ac:dyDescent="0.25">
      <c r="A47" s="13">
        <v>35</v>
      </c>
      <c r="B47" s="14" t="s">
        <v>62</v>
      </c>
      <c r="C47" s="15" t="s">
        <v>11</v>
      </c>
      <c r="D47" s="39">
        <v>5</v>
      </c>
      <c r="E47" s="17" t="s">
        <v>12</v>
      </c>
      <c r="F47" s="17">
        <v>4.58</v>
      </c>
      <c r="G47" s="17">
        <v>4.58</v>
      </c>
      <c r="H47" s="17">
        <v>0</v>
      </c>
      <c r="I47" s="17">
        <v>22.9</v>
      </c>
      <c r="J47" s="18">
        <v>22.9</v>
      </c>
    </row>
    <row r="48" spans="1:10" ht="30" customHeight="1" x14ac:dyDescent="0.25">
      <c r="A48" s="13">
        <v>36</v>
      </c>
      <c r="B48" s="14" t="s">
        <v>27</v>
      </c>
      <c r="C48" s="15" t="s">
        <v>11</v>
      </c>
      <c r="D48" s="39">
        <v>10</v>
      </c>
      <c r="E48" s="17">
        <v>78.599999999999994</v>
      </c>
      <c r="F48" s="17">
        <v>9.0399999999999991</v>
      </c>
      <c r="G48" s="17">
        <v>87.64</v>
      </c>
      <c r="H48" s="17">
        <v>786</v>
      </c>
      <c r="I48" s="17">
        <v>90.4</v>
      </c>
      <c r="J48" s="18">
        <v>876.4</v>
      </c>
    </row>
    <row r="49" spans="1:10" ht="30" customHeight="1" x14ac:dyDescent="0.25">
      <c r="A49" s="13">
        <v>37</v>
      </c>
      <c r="B49" s="14" t="s">
        <v>63</v>
      </c>
      <c r="C49" s="15" t="s">
        <v>11</v>
      </c>
      <c r="D49" s="39">
        <v>5</v>
      </c>
      <c r="E49" s="17" t="s">
        <v>12</v>
      </c>
      <c r="F49" s="17">
        <v>8.43</v>
      </c>
      <c r="G49" s="17">
        <v>8.43</v>
      </c>
      <c r="H49" s="17">
        <v>0</v>
      </c>
      <c r="I49" s="17">
        <v>42.15</v>
      </c>
      <c r="J49" s="18">
        <v>42.15</v>
      </c>
    </row>
    <row r="50" spans="1:10" ht="30" customHeight="1" x14ac:dyDescent="0.25">
      <c r="A50" s="13">
        <v>38</v>
      </c>
      <c r="B50" s="14" t="s">
        <v>42</v>
      </c>
      <c r="C50" s="15" t="s">
        <v>22</v>
      </c>
      <c r="D50" s="39">
        <v>5</v>
      </c>
      <c r="E50" s="17">
        <v>30.81</v>
      </c>
      <c r="F50" s="17">
        <v>14.89</v>
      </c>
      <c r="G50" s="17">
        <v>45.7</v>
      </c>
      <c r="H50" s="17">
        <v>154.05000000000001</v>
      </c>
      <c r="I50" s="17">
        <v>74.45</v>
      </c>
      <c r="J50" s="18">
        <v>228.5</v>
      </c>
    </row>
    <row r="51" spans="1:10" ht="30" customHeight="1" x14ac:dyDescent="0.25">
      <c r="A51" s="13">
        <v>39</v>
      </c>
      <c r="B51" s="14" t="s">
        <v>64</v>
      </c>
      <c r="C51" s="15" t="s">
        <v>22</v>
      </c>
      <c r="D51" s="39">
        <v>68</v>
      </c>
      <c r="E51" s="17">
        <v>2</v>
      </c>
      <c r="F51" s="17">
        <v>2.04</v>
      </c>
      <c r="G51" s="17">
        <v>4.04</v>
      </c>
      <c r="H51" s="17">
        <v>136</v>
      </c>
      <c r="I51" s="17">
        <v>138.72</v>
      </c>
      <c r="J51" s="18">
        <v>274.72000000000003</v>
      </c>
    </row>
    <row r="52" spans="1:10" ht="30" customHeight="1" x14ac:dyDescent="0.25">
      <c r="A52" s="13">
        <v>40</v>
      </c>
      <c r="B52" s="14" t="s">
        <v>28</v>
      </c>
      <c r="C52" s="15" t="s">
        <v>22</v>
      </c>
      <c r="D52" s="39">
        <v>336</v>
      </c>
      <c r="E52" s="17">
        <v>2.33</v>
      </c>
      <c r="F52" s="17">
        <v>3.12</v>
      </c>
      <c r="G52" s="17">
        <v>5.45</v>
      </c>
      <c r="H52" s="17">
        <v>782.88</v>
      </c>
      <c r="I52" s="17">
        <v>1048.32</v>
      </c>
      <c r="J52" s="18">
        <v>1831.2</v>
      </c>
    </row>
    <row r="53" spans="1:10" ht="30" customHeight="1" x14ac:dyDescent="0.25">
      <c r="A53" s="13">
        <v>41</v>
      </c>
      <c r="B53" s="14" t="s">
        <v>65</v>
      </c>
      <c r="C53" s="15" t="s">
        <v>11</v>
      </c>
      <c r="D53" s="39">
        <v>9</v>
      </c>
      <c r="E53" s="17">
        <v>4.55</v>
      </c>
      <c r="F53" s="17">
        <v>4.24</v>
      </c>
      <c r="G53" s="17">
        <v>8.7899999999999991</v>
      </c>
      <c r="H53" s="17">
        <v>40.950000000000003</v>
      </c>
      <c r="I53" s="17">
        <v>38.159999999999997</v>
      </c>
      <c r="J53" s="18">
        <v>79.11</v>
      </c>
    </row>
    <row r="54" spans="1:10" ht="30" customHeight="1" x14ac:dyDescent="0.25">
      <c r="A54" s="13">
        <v>42</v>
      </c>
      <c r="B54" s="14" t="s">
        <v>39</v>
      </c>
      <c r="C54" s="15" t="s">
        <v>11</v>
      </c>
      <c r="D54" s="39">
        <v>1</v>
      </c>
      <c r="E54" s="17">
        <v>181.74</v>
      </c>
      <c r="F54" s="17">
        <v>18.079999999999998</v>
      </c>
      <c r="G54" s="17">
        <v>199.82</v>
      </c>
      <c r="H54" s="17">
        <f>+E54*D54</f>
        <v>181.74</v>
      </c>
      <c r="I54" s="17">
        <f>+F54*D54</f>
        <v>18.079999999999998</v>
      </c>
      <c r="J54" s="18">
        <f>+I54+H54</f>
        <v>199.82</v>
      </c>
    </row>
    <row r="55" spans="1:10" ht="30" customHeight="1" x14ac:dyDescent="0.25">
      <c r="A55" s="13">
        <v>43</v>
      </c>
      <c r="B55" s="14" t="s">
        <v>66</v>
      </c>
      <c r="C55" s="15" t="s">
        <v>11</v>
      </c>
      <c r="D55" s="39">
        <v>2</v>
      </c>
      <c r="E55" s="17" t="s">
        <v>12</v>
      </c>
      <c r="F55" s="17">
        <v>12.47</v>
      </c>
      <c r="G55" s="17">
        <v>12.47</v>
      </c>
      <c r="H55" s="17">
        <v>0</v>
      </c>
      <c r="I55" s="17">
        <v>24.94</v>
      </c>
      <c r="J55" s="18">
        <v>24.94</v>
      </c>
    </row>
    <row r="56" spans="1:10" ht="30" customHeight="1" x14ac:dyDescent="0.25">
      <c r="A56" s="13">
        <v>44</v>
      </c>
      <c r="B56" s="14" t="s">
        <v>67</v>
      </c>
      <c r="C56" s="15" t="s">
        <v>11</v>
      </c>
      <c r="D56" s="39">
        <v>3</v>
      </c>
      <c r="E56" s="17" t="s">
        <v>69</v>
      </c>
      <c r="F56" s="17">
        <v>4.32</v>
      </c>
      <c r="G56" s="17">
        <v>4.32</v>
      </c>
      <c r="H56" s="17">
        <v>0</v>
      </c>
      <c r="I56" s="17">
        <v>12.96</v>
      </c>
      <c r="J56" s="18">
        <v>12.96</v>
      </c>
    </row>
    <row r="57" spans="1:10" ht="30" customHeight="1" x14ac:dyDescent="0.25">
      <c r="A57" s="13">
        <v>45</v>
      </c>
      <c r="B57" s="14" t="s">
        <v>68</v>
      </c>
      <c r="C57" s="15" t="s">
        <v>11</v>
      </c>
      <c r="D57" s="39">
        <v>3</v>
      </c>
      <c r="E57" s="17" t="s">
        <v>12</v>
      </c>
      <c r="F57" s="17">
        <v>4.32</v>
      </c>
      <c r="G57" s="17">
        <v>4.32</v>
      </c>
      <c r="H57" s="17">
        <v>0</v>
      </c>
      <c r="I57" s="17">
        <v>12.96</v>
      </c>
      <c r="J57" s="18">
        <v>12.96</v>
      </c>
    </row>
    <row r="58" spans="1:10" ht="50.25" customHeight="1" x14ac:dyDescent="0.25">
      <c r="A58" s="13">
        <v>46</v>
      </c>
      <c r="B58" s="14" t="s">
        <v>43</v>
      </c>
      <c r="C58" s="15" t="s">
        <v>22</v>
      </c>
      <c r="D58" s="39">
        <f>831+197</f>
        <v>1028</v>
      </c>
      <c r="E58" s="17" t="s">
        <v>12</v>
      </c>
      <c r="F58" s="17">
        <v>0.01</v>
      </c>
      <c r="G58" s="17">
        <v>0.01</v>
      </c>
      <c r="H58" s="17">
        <v>0</v>
      </c>
      <c r="I58" s="17">
        <f>+G58*D58</f>
        <v>10.28</v>
      </c>
      <c r="J58" s="18">
        <f>+I58</f>
        <v>10.28</v>
      </c>
    </row>
    <row r="59" spans="1:10" s="21" customFormat="1" ht="28.5" customHeight="1" x14ac:dyDescent="0.25">
      <c r="A59" s="130" t="s">
        <v>29</v>
      </c>
      <c r="B59" s="131"/>
      <c r="C59" s="131"/>
      <c r="D59" s="131"/>
      <c r="E59" s="131"/>
      <c r="F59" s="131"/>
      <c r="G59" s="132"/>
      <c r="H59" s="19">
        <f>TRUNC(ROUND(SUM(H13:H58),2),2)</f>
        <v>19193.57</v>
      </c>
      <c r="I59" s="19">
        <f>TRUNC(ROUND(SUM(I13:I58),2),2)</f>
        <v>8806.43</v>
      </c>
      <c r="J59" s="20">
        <f>TRUNC(ROUND(SUM(J13:J58),2),2)</f>
        <v>28000</v>
      </c>
    </row>
  </sheetData>
  <autoFilter ref="A12:J59"/>
  <mergeCells count="9">
    <mergeCell ref="A59:G59"/>
    <mergeCell ref="E7:H7"/>
    <mergeCell ref="A10:A12"/>
    <mergeCell ref="B10:B12"/>
    <mergeCell ref="C10:C12"/>
    <mergeCell ref="D10:D12"/>
    <mergeCell ref="E10:J10"/>
    <mergeCell ref="E11:G11"/>
    <mergeCell ref="H11:J11"/>
  </mergeCells>
  <conditionalFormatting sqref="E5:E6">
    <cfRule type="expression" dxfId="0" priority="1" stopIfTrue="1">
      <formula>OR(K5="SAPG")</formula>
    </cfRule>
  </conditionalFormatting>
  <dataValidations disablePrompts="1" count="2">
    <dataValidation operator="greaterThanOrEqual" allowBlank="1" showInputMessage="1" showErrorMessage="1" errorTitle="Valor no válido." error="El usuario sólo puede registrar un valor positivo mayor o igual a 0." sqref="I2 G2 G1:I1"/>
    <dataValidation type="custom" operator="greaterThanOrEqual" allowBlank="1" showInputMessage="1" showErrorMessage="1" errorTitle="Valor no válido." error="El usuario debe introducir valores positivos en las celdas de color blanco." sqref="E5:E6">
      <formula1>AND(K5&lt;&gt;"SAPG",ISNUMBER(E5), E5&gt;0)</formula1>
    </dataValidation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15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2.21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2.21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2.21</v>
      </c>
      <c r="F14" s="76"/>
      <c r="G14" s="74">
        <f t="shared" si="1"/>
        <v>22.1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2.21</v>
      </c>
      <c r="F15" s="76"/>
      <c r="G15" s="74">
        <f t="shared" si="1"/>
        <v>2.21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2.21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2.21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2.21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2.21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2.21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2.21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2.21</v>
      </c>
      <c r="F22" s="76"/>
      <c r="G22" s="74">
        <f t="shared" si="1"/>
        <v>0.38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2.21</v>
      </c>
      <c r="F23" s="76"/>
      <c r="G23" s="74">
        <f t="shared" si="1"/>
        <v>0.11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8</v>
      </c>
      <c r="C24" s="73">
        <v>0.05</v>
      </c>
      <c r="D24" s="74">
        <f t="shared" si="0"/>
        <v>0.4</v>
      </c>
      <c r="E24" s="75">
        <v>2.21</v>
      </c>
      <c r="F24" s="76"/>
      <c r="G24" s="74">
        <f t="shared" si="1"/>
        <v>0.88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2.21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2.21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25.68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2.21</v>
      </c>
      <c r="F33" s="76"/>
      <c r="G33" s="76">
        <f>IFERROR(TRUNC(ROUND(D33*E33,2),2),0)</f>
        <v>12.16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2.21</v>
      </c>
      <c r="F34" s="76"/>
      <c r="G34" s="76">
        <f t="shared" ref="G34:G38" si="4">IFERROR(TRUNC(ROUND(D34*E34,2),2),0)</f>
        <v>22.1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2.21</v>
      </c>
      <c r="F35" s="76"/>
      <c r="G35" s="76">
        <f t="shared" si="4"/>
        <v>19.89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2.21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2.21</v>
      </c>
      <c r="F37" s="76"/>
      <c r="G37" s="76">
        <f t="shared" si="4"/>
        <v>14.37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68.52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165</v>
      </c>
      <c r="B44" s="108"/>
      <c r="C44" s="109" t="s">
        <v>11</v>
      </c>
      <c r="D44" s="110">
        <v>1</v>
      </c>
      <c r="E44" s="111">
        <v>176.05</v>
      </c>
      <c r="F44" s="112"/>
      <c r="G44" s="83">
        <f>IFERROR(TRUNC(ROUND(D44*E44,2),2),0)</f>
        <v>176.05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176.05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9</v>
      </c>
      <c r="F69" s="76"/>
      <c r="G69" s="83">
        <f>IFERROR(TRUNC(ROUND(D69*E69,2),2),0)</f>
        <v>9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9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279.25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8.3800000000000008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0.31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287.94</v>
      </c>
      <c r="U75" t="s">
        <v>158</v>
      </c>
      <c r="V75">
        <f>+TRUNC(ROUND(G29+G40+G71+G73+G74,2),2)</f>
        <v>111.89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176.05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16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4.42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4.42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4.42</v>
      </c>
      <c r="F14" s="76"/>
      <c r="G14" s="74">
        <f t="shared" si="1"/>
        <v>44.2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4.42</v>
      </c>
      <c r="F15" s="76"/>
      <c r="G15" s="74">
        <f t="shared" si="1"/>
        <v>4.42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4.42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4.42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4.42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4.42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4.42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4.42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4.42</v>
      </c>
      <c r="F22" s="76"/>
      <c r="G22" s="74">
        <f t="shared" si="1"/>
        <v>0.75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4.42</v>
      </c>
      <c r="F23" s="76"/>
      <c r="G23" s="74">
        <f t="shared" si="1"/>
        <v>0.22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8</v>
      </c>
      <c r="C24" s="73">
        <v>0.05</v>
      </c>
      <c r="D24" s="74">
        <f t="shared" si="0"/>
        <v>0.4</v>
      </c>
      <c r="E24" s="75">
        <v>4.42</v>
      </c>
      <c r="F24" s="76"/>
      <c r="G24" s="74">
        <f t="shared" si="1"/>
        <v>1.77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4.42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4.42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51.36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0.2</v>
      </c>
      <c r="C33" s="83">
        <v>5.5</v>
      </c>
      <c r="D33" s="74">
        <f>IFERROR(ROUND(B33*C33,5),0)</f>
        <v>1.1000000000000001</v>
      </c>
      <c r="E33" s="73">
        <v>4.42</v>
      </c>
      <c r="F33" s="76"/>
      <c r="G33" s="76">
        <f>IFERROR(TRUNC(ROUND(D33*E33,2),2),0)</f>
        <v>4.8600000000000003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4.42</v>
      </c>
      <c r="F34" s="76"/>
      <c r="G34" s="76">
        <f t="shared" ref="G34:G38" si="4">IFERROR(TRUNC(ROUND(D34*E34,2),2),0)</f>
        <v>44.2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4.42</v>
      </c>
      <c r="F35" s="76"/>
      <c r="G35" s="76">
        <f t="shared" si="4"/>
        <v>39.78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4.42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4.42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88.84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165</v>
      </c>
      <c r="B44" s="108"/>
      <c r="C44" s="109" t="s">
        <v>11</v>
      </c>
      <c r="D44" s="110">
        <v>1</v>
      </c>
      <c r="E44" s="111">
        <v>176.05</v>
      </c>
      <c r="F44" s="112"/>
      <c r="G44" s="83">
        <f>IFERROR(TRUNC(ROUND(D44*E44,2),2),0)</f>
        <v>176.05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176.05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9</v>
      </c>
      <c r="F69" s="76"/>
      <c r="G69" s="83">
        <f>IFERROR(TRUNC(ROUND(D69*E69,2),2),0)</f>
        <v>9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9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325.25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9.76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0.36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335.37</v>
      </c>
      <c r="U75" t="s">
        <v>158</v>
      </c>
      <c r="V75">
        <f>+TRUNC(ROUND(G29+G40+G71+G73+G74,2),2)</f>
        <v>159.32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176.05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49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2.5</v>
      </c>
      <c r="F12" s="76"/>
      <c r="G12" s="74">
        <f>IFERROR(TRUNC(ROUND(D12*E12,2),2),0)</f>
        <v>2.13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2.5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2.5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2.5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2.5</v>
      </c>
      <c r="F16" s="76"/>
      <c r="G16" s="74">
        <f t="shared" si="1"/>
        <v>0.63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2.5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2.5</v>
      </c>
      <c r="F18" s="76"/>
      <c r="G18" s="74">
        <f t="shared" si="1"/>
        <v>0.56000000000000005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2.5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2.5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2.5</v>
      </c>
      <c r="F21" s="76"/>
      <c r="G21" s="74">
        <f t="shared" si="1"/>
        <v>0.5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2.5</v>
      </c>
      <c r="F22" s="76"/>
      <c r="G22" s="74">
        <f t="shared" si="1"/>
        <v>0.43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2.5</v>
      </c>
      <c r="F23" s="76"/>
      <c r="G23" s="74">
        <f t="shared" si="1"/>
        <v>0.13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2.5</v>
      </c>
      <c r="F24" s="76"/>
      <c r="G24" s="74">
        <f t="shared" si="1"/>
        <v>0.63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2.5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2.5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5.01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2.5</v>
      </c>
      <c r="F33" s="76"/>
      <c r="G33" s="76">
        <f>IFERROR(TRUNC(ROUND(D33*E33,2),2),0)</f>
        <v>13.75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2.5</v>
      </c>
      <c r="F34" s="76"/>
      <c r="G34" s="76">
        <f t="shared" ref="G34:G38" si="4">IFERROR(TRUNC(ROUND(D34*E34,2),2),0)</f>
        <v>12.5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2.5</v>
      </c>
      <c r="F35" s="76"/>
      <c r="G35" s="76">
        <f t="shared" si="4"/>
        <v>11.25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2.5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2.5</v>
      </c>
      <c r="F37" s="76"/>
      <c r="G37" s="76">
        <f t="shared" si="4"/>
        <v>16.25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53.75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166</v>
      </c>
      <c r="B44" s="108"/>
      <c r="C44" s="109" t="s">
        <v>167</v>
      </c>
      <c r="D44" s="110">
        <v>1</v>
      </c>
      <c r="E44" s="111">
        <v>15.56</v>
      </c>
      <c r="F44" s="112"/>
      <c r="G44" s="83">
        <f>IFERROR(TRUNC(ROUND(D44*E44,2),2),0)</f>
        <v>15.56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4</v>
      </c>
      <c r="E45" s="116">
        <v>2.94</v>
      </c>
      <c r="F45" s="78"/>
      <c r="G45" s="83">
        <f t="shared" ref="G45:G63" si="5">IFERROR(TRUNC(ROUND(D45*E45,2),2),0)</f>
        <v>11.76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169</v>
      </c>
      <c r="B46" s="115"/>
      <c r="C46" s="117" t="s">
        <v>11</v>
      </c>
      <c r="D46" s="118">
        <v>1</v>
      </c>
      <c r="E46" s="119">
        <v>5.8</v>
      </c>
      <c r="F46" s="76"/>
      <c r="G46" s="83">
        <f t="shared" si="5"/>
        <v>5.8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170</v>
      </c>
      <c r="B47" s="115"/>
      <c r="C47" s="109" t="s">
        <v>11</v>
      </c>
      <c r="D47" s="110">
        <v>1</v>
      </c>
      <c r="E47" s="119">
        <v>4.0999999999999996</v>
      </c>
      <c r="F47" s="76"/>
      <c r="G47" s="83">
        <f t="shared" si="5"/>
        <v>4.0999999999999996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171</v>
      </c>
      <c r="B48" s="115"/>
      <c r="C48" s="109" t="s">
        <v>22</v>
      </c>
      <c r="D48" s="110">
        <v>25</v>
      </c>
      <c r="E48" s="119">
        <v>2.14</v>
      </c>
      <c r="F48" s="76"/>
      <c r="G48" s="83">
        <f t="shared" si="5"/>
        <v>53.5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172</v>
      </c>
      <c r="B49" s="115"/>
      <c r="C49" s="109" t="s">
        <v>167</v>
      </c>
      <c r="D49" s="110">
        <v>2</v>
      </c>
      <c r="E49" s="119">
        <v>2.14</v>
      </c>
      <c r="F49" s="76"/>
      <c r="G49" s="83">
        <f t="shared" si="5"/>
        <v>4.28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 t="s">
        <v>173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 t="s">
        <v>173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 t="s">
        <v>173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 t="s">
        <v>173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 t="s">
        <v>173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 t="s">
        <v>173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 t="s">
        <v>173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 t="s">
        <v>173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 t="s">
        <v>173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 t="s">
        <v>173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 t="s">
        <v>173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 t="s">
        <v>173</v>
      </c>
      <c r="F64" s="103"/>
      <c r="G64" s="103">
        <f>TRUNC(ROUND(SUM(G44:G63),2),2)</f>
        <v>95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14.72</v>
      </c>
      <c r="F69" s="76"/>
      <c r="G69" s="83">
        <f>IFERROR(TRUNC(ROUND(D69*E69,2),2),0)</f>
        <v>14.72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14.72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168.48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5.05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173.72</v>
      </c>
      <c r="U75" t="s">
        <v>158</v>
      </c>
      <c r="V75">
        <f>+TRUNC(ROUND(G29+G40+G71+G73+G74,2),2)</f>
        <v>78.72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95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50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2.88</v>
      </c>
      <c r="F12" s="76"/>
      <c r="G12" s="74">
        <f>IFERROR(TRUNC(ROUND(D12*E12,2),2),0)</f>
        <v>2.4500000000000002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2.88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2.88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2.88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2.88</v>
      </c>
      <c r="F16" s="76"/>
      <c r="G16" s="74">
        <f t="shared" si="1"/>
        <v>0.72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2.88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2.88</v>
      </c>
      <c r="F18" s="76"/>
      <c r="G18" s="74">
        <f t="shared" si="1"/>
        <v>0.65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2.88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2.88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2.88</v>
      </c>
      <c r="F21" s="76"/>
      <c r="G21" s="74">
        <f t="shared" si="1"/>
        <v>0.57999999999999996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2.88</v>
      </c>
      <c r="F22" s="76"/>
      <c r="G22" s="74">
        <f t="shared" si="1"/>
        <v>0.49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2.88</v>
      </c>
      <c r="F23" s="76"/>
      <c r="G23" s="74">
        <f t="shared" si="1"/>
        <v>0.14000000000000001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2.88</v>
      </c>
      <c r="F24" s="76"/>
      <c r="G24" s="74">
        <f t="shared" si="1"/>
        <v>0.72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2.88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2.88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5.75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2.88</v>
      </c>
      <c r="F33" s="76"/>
      <c r="G33" s="76">
        <f>IFERROR(TRUNC(ROUND(D33*E33,2),2),0)</f>
        <v>15.84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2.88</v>
      </c>
      <c r="F34" s="76"/>
      <c r="G34" s="76">
        <f t="shared" ref="G34:G38" si="4">IFERROR(TRUNC(ROUND(D34*E34,2),2),0)</f>
        <v>14.4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2.88</v>
      </c>
      <c r="F35" s="76"/>
      <c r="G35" s="76">
        <f t="shared" si="4"/>
        <v>12.96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2.88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2.88</v>
      </c>
      <c r="F37" s="76"/>
      <c r="G37" s="76">
        <f t="shared" si="4"/>
        <v>18.72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61.92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166</v>
      </c>
      <c r="B44" s="108"/>
      <c r="C44" s="109" t="s">
        <v>167</v>
      </c>
      <c r="D44" s="110">
        <v>1</v>
      </c>
      <c r="E44" s="111">
        <v>15.56</v>
      </c>
      <c r="F44" s="112"/>
      <c r="G44" s="83">
        <f>IFERROR(TRUNC(ROUND(D44*E44,2),2),0)</f>
        <v>15.56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4</v>
      </c>
      <c r="E45" s="116">
        <v>2.94</v>
      </c>
      <c r="F45" s="78"/>
      <c r="G45" s="83">
        <f t="shared" ref="G45:G63" si="5">IFERROR(TRUNC(ROUND(D45*E45,2),2),0)</f>
        <v>11.76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169</v>
      </c>
      <c r="B46" s="115"/>
      <c r="C46" s="117" t="s">
        <v>11</v>
      </c>
      <c r="D46" s="118">
        <v>1</v>
      </c>
      <c r="E46" s="119">
        <v>5.8</v>
      </c>
      <c r="F46" s="76"/>
      <c r="G46" s="83">
        <f t="shared" si="5"/>
        <v>5.8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170</v>
      </c>
      <c r="B47" s="115"/>
      <c r="C47" s="109" t="s">
        <v>11</v>
      </c>
      <c r="D47" s="110">
        <v>1</v>
      </c>
      <c r="E47" s="119">
        <v>4.0999999999999996</v>
      </c>
      <c r="F47" s="76"/>
      <c r="G47" s="83">
        <f t="shared" si="5"/>
        <v>4.0999999999999996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171</v>
      </c>
      <c r="B48" s="115"/>
      <c r="C48" s="109" t="s">
        <v>22</v>
      </c>
      <c r="D48" s="110">
        <v>25</v>
      </c>
      <c r="E48" s="119">
        <v>2.14</v>
      </c>
      <c r="F48" s="76"/>
      <c r="G48" s="83">
        <f t="shared" si="5"/>
        <v>53.5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172</v>
      </c>
      <c r="B49" s="115"/>
      <c r="C49" s="109" t="s">
        <v>167</v>
      </c>
      <c r="D49" s="110">
        <v>2</v>
      </c>
      <c r="E49" s="119">
        <v>2.14</v>
      </c>
      <c r="F49" s="76"/>
      <c r="G49" s="83">
        <f t="shared" si="5"/>
        <v>4.28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95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23.31</v>
      </c>
      <c r="F69" s="76"/>
      <c r="G69" s="83">
        <f>IFERROR(TRUNC(ROUND(D69*E69,2),2),0)</f>
        <v>23.31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23.31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185.98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5.58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191.76</v>
      </c>
      <c r="U75" t="s">
        <v>158</v>
      </c>
      <c r="V75">
        <f>+TRUNC(ROUND(G29+G40+G71+G73+G74,2),2)</f>
        <v>96.76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95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51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2.12</v>
      </c>
      <c r="F12" s="76"/>
      <c r="G12" s="74">
        <f>IFERROR(TRUNC(ROUND(D12*E12,2),2),0)</f>
        <v>1.8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2.12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2.12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2.12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2.12</v>
      </c>
      <c r="F16" s="76"/>
      <c r="G16" s="74">
        <f t="shared" si="1"/>
        <v>0.53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2.12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2.12</v>
      </c>
      <c r="F18" s="76"/>
      <c r="G18" s="74">
        <f t="shared" si="1"/>
        <v>0.48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2.12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2.12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2.12</v>
      </c>
      <c r="F21" s="76"/>
      <c r="G21" s="74">
        <f t="shared" si="1"/>
        <v>0.42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2.12</v>
      </c>
      <c r="F22" s="76"/>
      <c r="G22" s="74">
        <f t="shared" si="1"/>
        <v>0.36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2.12</v>
      </c>
      <c r="F23" s="76"/>
      <c r="G23" s="74">
        <f t="shared" si="1"/>
        <v>0.11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2.12</v>
      </c>
      <c r="F24" s="76"/>
      <c r="G24" s="74">
        <f t="shared" si="1"/>
        <v>0.53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2.12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2.12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4.2300000000000004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2.12</v>
      </c>
      <c r="F33" s="76"/>
      <c r="G33" s="76">
        <f>IFERROR(TRUNC(ROUND(D33*E33,2),2),0)</f>
        <v>11.66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2.12</v>
      </c>
      <c r="F34" s="76"/>
      <c r="G34" s="76">
        <f t="shared" ref="G34:G38" si="4">IFERROR(TRUNC(ROUND(D34*E34,2),2),0)</f>
        <v>10.6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2.12</v>
      </c>
      <c r="F35" s="76"/>
      <c r="G35" s="76">
        <f t="shared" si="4"/>
        <v>9.5399999999999991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2.12</v>
      </c>
      <c r="F37" s="76"/>
      <c r="G37" s="76">
        <f t="shared" si="4"/>
        <v>13.78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45.58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166</v>
      </c>
      <c r="B44" s="108"/>
      <c r="C44" s="109" t="s">
        <v>167</v>
      </c>
      <c r="D44" s="110">
        <v>1</v>
      </c>
      <c r="E44" s="111">
        <v>15.56</v>
      </c>
      <c r="F44" s="112"/>
      <c r="G44" s="83">
        <f>IFERROR(TRUNC(ROUND(D44*E44,2),2),0)</f>
        <v>15.56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3</v>
      </c>
      <c r="E45" s="116">
        <v>2.94</v>
      </c>
      <c r="F45" s="78"/>
      <c r="G45" s="83">
        <f t="shared" ref="G45:G63" si="5">IFERROR(TRUNC(ROUND(D45*E45,2),2),0)</f>
        <v>8.82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169</v>
      </c>
      <c r="B46" s="115"/>
      <c r="C46" s="117" t="s">
        <v>11</v>
      </c>
      <c r="D46" s="118">
        <v>1</v>
      </c>
      <c r="E46" s="119">
        <v>5.8</v>
      </c>
      <c r="F46" s="76"/>
      <c r="G46" s="83">
        <f t="shared" si="5"/>
        <v>5.8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170</v>
      </c>
      <c r="B47" s="115"/>
      <c r="C47" s="109" t="s">
        <v>11</v>
      </c>
      <c r="D47" s="110">
        <v>1</v>
      </c>
      <c r="E47" s="119">
        <v>3.91</v>
      </c>
      <c r="F47" s="76"/>
      <c r="G47" s="83">
        <f t="shared" si="5"/>
        <v>3.91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171</v>
      </c>
      <c r="B48" s="115"/>
      <c r="C48" s="109" t="s">
        <v>22</v>
      </c>
      <c r="D48" s="110">
        <v>14</v>
      </c>
      <c r="E48" s="119">
        <v>2.14</v>
      </c>
      <c r="F48" s="76"/>
      <c r="G48" s="83">
        <f t="shared" si="5"/>
        <v>29.96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172</v>
      </c>
      <c r="B49" s="115"/>
      <c r="C49" s="109" t="s">
        <v>167</v>
      </c>
      <c r="D49" s="110">
        <v>1</v>
      </c>
      <c r="E49" s="119">
        <v>2.14</v>
      </c>
      <c r="F49" s="76"/>
      <c r="G49" s="83">
        <f t="shared" si="5"/>
        <v>2.14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66.19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11.72</v>
      </c>
      <c r="F69" s="76"/>
      <c r="G69" s="83">
        <f>IFERROR(TRUNC(ROUND(D69*E69,2),2),0)</f>
        <v>11.72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11.72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127.72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3.83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0.14000000000000001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131.69</v>
      </c>
      <c r="U75" t="s">
        <v>158</v>
      </c>
      <c r="V75">
        <f>+TRUNC(ROUND(G29+G40+G71+G73+G74,2),2)</f>
        <v>65.5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66.19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17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2.2000000000000002</v>
      </c>
      <c r="F12" s="76"/>
      <c r="G12" s="74">
        <f>IFERROR(TRUNC(ROUND(D12*E12,2),2),0)</f>
        <v>1.87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2.2000000000000002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2.2000000000000002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2.2000000000000002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2.2000000000000002</v>
      </c>
      <c r="F16" s="76"/>
      <c r="G16" s="74">
        <f t="shared" si="1"/>
        <v>0.55000000000000004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2.2000000000000002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2.2000000000000002</v>
      </c>
      <c r="F18" s="76"/>
      <c r="G18" s="74">
        <f t="shared" si="1"/>
        <v>0.5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2.2000000000000002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2.2000000000000002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2.2000000000000002</v>
      </c>
      <c r="F21" s="76"/>
      <c r="G21" s="74">
        <f t="shared" si="1"/>
        <v>0.44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2.2000000000000002</v>
      </c>
      <c r="F22" s="76"/>
      <c r="G22" s="74">
        <f t="shared" si="1"/>
        <v>0.37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2.2000000000000002</v>
      </c>
      <c r="F23" s="76"/>
      <c r="G23" s="74">
        <f t="shared" si="1"/>
        <v>0.11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2.2000000000000002</v>
      </c>
      <c r="F24" s="76"/>
      <c r="G24" s="74">
        <f t="shared" si="1"/>
        <v>0.55000000000000004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2.2000000000000002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2.2000000000000002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4.3899999999999997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2.2000000000000002</v>
      </c>
      <c r="F33" s="76"/>
      <c r="G33" s="76">
        <f>IFERROR(TRUNC(ROUND(D33*E33,2),2),0)</f>
        <v>12.1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2.2000000000000002</v>
      </c>
      <c r="F34" s="76"/>
      <c r="G34" s="76">
        <f t="shared" ref="G34:G38" si="4">IFERROR(TRUNC(ROUND(D34*E34,2),2),0)</f>
        <v>11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2.2000000000000002</v>
      </c>
      <c r="F35" s="76"/>
      <c r="G35" s="76">
        <f t="shared" si="4"/>
        <v>9.9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2.2000000000000002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2.2000000000000002</v>
      </c>
      <c r="F37" s="76"/>
      <c r="G37" s="76">
        <f t="shared" si="4"/>
        <v>14.3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47.3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166</v>
      </c>
      <c r="B44" s="108"/>
      <c r="C44" s="109" t="s">
        <v>167</v>
      </c>
      <c r="D44" s="110">
        <v>1</v>
      </c>
      <c r="E44" s="111">
        <v>15.56</v>
      </c>
      <c r="F44" s="112"/>
      <c r="G44" s="83">
        <f>IFERROR(TRUNC(ROUND(D44*E44,2),2),0)</f>
        <v>15.56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1</v>
      </c>
      <c r="E45" s="116">
        <v>2.94</v>
      </c>
      <c r="F45" s="78"/>
      <c r="G45" s="83">
        <f t="shared" ref="G45:G63" si="5">IFERROR(TRUNC(ROUND(D45*E45,2),2),0)</f>
        <v>2.94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169</v>
      </c>
      <c r="B46" s="115"/>
      <c r="C46" s="117" t="s">
        <v>11</v>
      </c>
      <c r="D46" s="118">
        <v>1</v>
      </c>
      <c r="E46" s="119">
        <v>5.8</v>
      </c>
      <c r="F46" s="76"/>
      <c r="G46" s="83">
        <f t="shared" si="5"/>
        <v>5.8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171</v>
      </c>
      <c r="B47" s="115"/>
      <c r="C47" s="109" t="s">
        <v>22</v>
      </c>
      <c r="D47" s="110">
        <v>11</v>
      </c>
      <c r="E47" s="119">
        <v>2.14</v>
      </c>
      <c r="F47" s="76"/>
      <c r="G47" s="83">
        <f t="shared" si="5"/>
        <v>23.54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172</v>
      </c>
      <c r="B48" s="115"/>
      <c r="C48" s="109" t="s">
        <v>167</v>
      </c>
      <c r="D48" s="110">
        <v>1</v>
      </c>
      <c r="E48" s="119">
        <v>2.14</v>
      </c>
      <c r="F48" s="76"/>
      <c r="G48" s="83">
        <f t="shared" si="5"/>
        <v>2.14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49.98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10.83</v>
      </c>
      <c r="F69" s="76"/>
      <c r="G69" s="83">
        <f>IFERROR(TRUNC(ROUND(D69*E69,2),2),0)</f>
        <v>10.83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10.83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112.5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3.38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116</v>
      </c>
      <c r="U75" t="s">
        <v>158</v>
      </c>
      <c r="V75">
        <f>+TRUNC(ROUND(G29+G40+G71+G73+G74,2),2)</f>
        <v>66.02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49.98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18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2.86</v>
      </c>
      <c r="F12" s="76"/>
      <c r="G12" s="74">
        <f>IFERROR(TRUNC(ROUND(D12*E12,2),2),0)</f>
        <v>2.4300000000000002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2.86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2.86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2.86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2.86</v>
      </c>
      <c r="F16" s="76"/>
      <c r="G16" s="74">
        <f t="shared" si="1"/>
        <v>0.72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2.86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2.86</v>
      </c>
      <c r="F18" s="76"/>
      <c r="G18" s="74">
        <f t="shared" si="1"/>
        <v>0.64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2.86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2.86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2.86</v>
      </c>
      <c r="F21" s="76"/>
      <c r="G21" s="74">
        <f t="shared" si="1"/>
        <v>0.56999999999999995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2.86</v>
      </c>
      <c r="F22" s="76"/>
      <c r="G22" s="74">
        <f t="shared" si="1"/>
        <v>0.49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2.86</v>
      </c>
      <c r="F23" s="76"/>
      <c r="G23" s="74">
        <f t="shared" si="1"/>
        <v>0.14000000000000001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2.86</v>
      </c>
      <c r="F24" s="76"/>
      <c r="G24" s="74">
        <f t="shared" si="1"/>
        <v>0.72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2.86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2.86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5.71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2.86</v>
      </c>
      <c r="F33" s="76"/>
      <c r="G33" s="76">
        <f>IFERROR(TRUNC(ROUND(D33*E33,2),2),0)</f>
        <v>15.73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2.86</v>
      </c>
      <c r="F34" s="76"/>
      <c r="G34" s="76">
        <f t="shared" ref="G34:G38" si="4">IFERROR(TRUNC(ROUND(D34*E34,2),2),0)</f>
        <v>14.3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2.86</v>
      </c>
      <c r="F35" s="76"/>
      <c r="G35" s="76">
        <f t="shared" si="4"/>
        <v>12.87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2.86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2.86</v>
      </c>
      <c r="F37" s="76"/>
      <c r="G37" s="76">
        <f t="shared" si="4"/>
        <v>18.59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61.49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166</v>
      </c>
      <c r="B44" s="108"/>
      <c r="C44" s="109" t="s">
        <v>167</v>
      </c>
      <c r="D44" s="110">
        <v>1</v>
      </c>
      <c r="E44" s="111">
        <v>15.56</v>
      </c>
      <c r="F44" s="112"/>
      <c r="G44" s="83">
        <f>IFERROR(TRUNC(ROUND(D44*E44,2),2),0)</f>
        <v>15.56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1</v>
      </c>
      <c r="E45" s="116">
        <v>2.94</v>
      </c>
      <c r="F45" s="78"/>
      <c r="G45" s="83">
        <f t="shared" ref="G45:G63" si="5">IFERROR(TRUNC(ROUND(D45*E45,2),2),0)</f>
        <v>2.94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169</v>
      </c>
      <c r="B46" s="115"/>
      <c r="C46" s="117" t="s">
        <v>11</v>
      </c>
      <c r="D46" s="118">
        <v>1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171</v>
      </c>
      <c r="B47" s="115"/>
      <c r="C47" s="109" t="s">
        <v>22</v>
      </c>
      <c r="D47" s="110">
        <v>11</v>
      </c>
      <c r="E47" s="119">
        <v>2.14</v>
      </c>
      <c r="F47" s="76"/>
      <c r="G47" s="83">
        <f t="shared" si="5"/>
        <v>23.54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172</v>
      </c>
      <c r="B48" s="115"/>
      <c r="C48" s="109" t="s">
        <v>167</v>
      </c>
      <c r="D48" s="110">
        <v>1</v>
      </c>
      <c r="E48" s="119">
        <v>2.14</v>
      </c>
      <c r="F48" s="76"/>
      <c r="G48" s="83">
        <f t="shared" si="5"/>
        <v>2.14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44.18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22.35</v>
      </c>
      <c r="F69" s="76"/>
      <c r="G69" s="83">
        <f>IFERROR(TRUNC(ROUND(D69*E69,2),2),0)</f>
        <v>22.35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22.35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133.72999999999999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4.01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137.88999999999999</v>
      </c>
      <c r="U75" t="s">
        <v>158</v>
      </c>
      <c r="V75">
        <f>+TRUNC(ROUND(G29+G40+G71+G73+G74,2),2)</f>
        <v>93.71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44.18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52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0.84</v>
      </c>
      <c r="F12" s="76"/>
      <c r="G12" s="74">
        <f>IFERROR(TRUNC(ROUND(D12*E12,2),2),0)</f>
        <v>0.71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0.84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0.84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0.84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0.5</v>
      </c>
      <c r="C16" s="73">
        <v>0.5</v>
      </c>
      <c r="D16" s="74">
        <f t="shared" si="0"/>
        <v>0.25</v>
      </c>
      <c r="E16" s="75">
        <v>0.84</v>
      </c>
      <c r="F16" s="76"/>
      <c r="G16" s="74">
        <f t="shared" si="1"/>
        <v>0.21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0.84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1.5</v>
      </c>
      <c r="C18" s="73">
        <v>0.15</v>
      </c>
      <c r="D18" s="74">
        <f t="shared" si="0"/>
        <v>0.22500000000000001</v>
      </c>
      <c r="E18" s="75">
        <v>0.84</v>
      </c>
      <c r="F18" s="76"/>
      <c r="G18" s="74">
        <f t="shared" si="1"/>
        <v>0.19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0.84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0.84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1</v>
      </c>
      <c r="C21" s="73">
        <v>0.2</v>
      </c>
      <c r="D21" s="74">
        <f t="shared" si="0"/>
        <v>0.2</v>
      </c>
      <c r="E21" s="75">
        <v>0.84</v>
      </c>
      <c r="F21" s="76"/>
      <c r="G21" s="74">
        <f t="shared" si="1"/>
        <v>0.17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0.84</v>
      </c>
      <c r="F22" s="76"/>
      <c r="G22" s="74">
        <f t="shared" si="1"/>
        <v>0.14000000000000001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0.84</v>
      </c>
      <c r="F23" s="76"/>
      <c r="G23" s="74">
        <f t="shared" si="1"/>
        <v>0.04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0.84</v>
      </c>
      <c r="F24" s="76"/>
      <c r="G24" s="74">
        <f t="shared" si="1"/>
        <v>0.21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0.84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0.84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1.67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0.84</v>
      </c>
      <c r="F33" s="76"/>
      <c r="G33" s="76">
        <f>IFERROR(TRUNC(ROUND(D33*E33,2),2),0)</f>
        <v>4.62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0.84</v>
      </c>
      <c r="F34" s="76"/>
      <c r="G34" s="76">
        <f t="shared" ref="G34:G38" si="4">IFERROR(TRUNC(ROUND(D34*E34,2),2),0)</f>
        <v>4.2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0.84</v>
      </c>
      <c r="F35" s="76"/>
      <c r="G35" s="76">
        <f t="shared" si="4"/>
        <v>3.78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0.84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0.84</v>
      </c>
      <c r="F37" s="76"/>
      <c r="G37" s="76">
        <f t="shared" si="4"/>
        <v>5.46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18.059999999999999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174</v>
      </c>
      <c r="B44" s="108"/>
      <c r="C44" s="109" t="s">
        <v>167</v>
      </c>
      <c r="D44" s="110">
        <v>1</v>
      </c>
      <c r="E44" s="111">
        <v>2.1</v>
      </c>
      <c r="F44" s="112"/>
      <c r="G44" s="83">
        <f>IFERROR(TRUNC(ROUND(D44*E44,2),2),0)</f>
        <v>2.1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168</v>
      </c>
      <c r="B45" s="115"/>
      <c r="C45" s="109" t="s">
        <v>11</v>
      </c>
      <c r="D45" s="110">
        <v>1</v>
      </c>
      <c r="E45" s="116">
        <v>2.94</v>
      </c>
      <c r="F45" s="78"/>
      <c r="G45" s="83">
        <f t="shared" ref="G45:G63" si="5">IFERROR(TRUNC(ROUND(D45*E45,2),2),0)</f>
        <v>2.94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171</v>
      </c>
      <c r="B47" s="115"/>
      <c r="C47" s="109" t="s">
        <v>22</v>
      </c>
      <c r="D47" s="110">
        <v>20</v>
      </c>
      <c r="E47" s="119">
        <v>2.14</v>
      </c>
      <c r="F47" s="76"/>
      <c r="G47" s="83">
        <f t="shared" si="5"/>
        <v>42.8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172</v>
      </c>
      <c r="B48" s="115"/>
      <c r="C48" s="109" t="s">
        <v>167</v>
      </c>
      <c r="D48" s="110">
        <v>1</v>
      </c>
      <c r="E48" s="119">
        <v>2.14</v>
      </c>
      <c r="F48" s="76"/>
      <c r="G48" s="83">
        <f t="shared" si="5"/>
        <v>2.14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175</v>
      </c>
      <c r="B49" s="115"/>
      <c r="C49" s="109" t="s">
        <v>167</v>
      </c>
      <c r="D49" s="110">
        <v>1</v>
      </c>
      <c r="E49" s="119">
        <v>4.55</v>
      </c>
      <c r="F49" s="76"/>
      <c r="G49" s="83">
        <f t="shared" si="5"/>
        <v>4.55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54.53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9.84</v>
      </c>
      <c r="F69" s="76"/>
      <c r="G69" s="83">
        <f>IFERROR(TRUNC(ROUND(D69*E69,2),2),0)</f>
        <v>9.84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9.84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84.1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2.52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86.71</v>
      </c>
      <c r="U75" t="s">
        <v>158</v>
      </c>
      <c r="V75">
        <f>+TRUNC(ROUND(G29+G40+G71+G73+G74,2),2)</f>
        <v>32.18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54.53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53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0.27</v>
      </c>
      <c r="F12" s="76"/>
      <c r="G12" s="74">
        <f>IFERROR(TRUNC(ROUND(D12*E12,2),2),0)</f>
        <v>0.23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0.27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0.27</v>
      </c>
      <c r="F15" s="76"/>
      <c r="G15" s="74">
        <f t="shared" si="1"/>
        <v>0.27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0.27</v>
      </c>
      <c r="F18" s="76"/>
      <c r="G18" s="74">
        <f t="shared" si="1"/>
        <v>0.08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0.27</v>
      </c>
      <c r="F22" s="76"/>
      <c r="G22" s="74">
        <f t="shared" si="1"/>
        <v>0.09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0.27</v>
      </c>
      <c r="F23" s="76"/>
      <c r="G23" s="74">
        <f t="shared" si="1"/>
        <v>0.03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4</v>
      </c>
      <c r="C24" s="73">
        <v>0.05</v>
      </c>
      <c r="D24" s="74">
        <f t="shared" si="0"/>
        <v>0.2</v>
      </c>
      <c r="E24" s="75">
        <v>0.27</v>
      </c>
      <c r="F24" s="76"/>
      <c r="G24" s="74">
        <f t="shared" si="1"/>
        <v>0.05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0.27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0.75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0.27</v>
      </c>
      <c r="F33" s="76"/>
      <c r="G33" s="76">
        <f>IFERROR(TRUNC(ROUND(D33*E33,2),2),0)</f>
        <v>1.49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0.27</v>
      </c>
      <c r="F34" s="76"/>
      <c r="G34" s="76">
        <f t="shared" ref="G34:G38" si="4">IFERROR(TRUNC(ROUND(D34*E34,2),2),0)</f>
        <v>2.7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0.27</v>
      </c>
      <c r="F35" s="76"/>
      <c r="G35" s="76">
        <f t="shared" si="4"/>
        <v>1.22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0.27</v>
      </c>
      <c r="F37" s="76"/>
      <c r="G37" s="76">
        <f t="shared" si="4"/>
        <v>1.76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7.17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176</v>
      </c>
      <c r="B44" s="108"/>
      <c r="C44" s="109" t="s">
        <v>11</v>
      </c>
      <c r="D44" s="110">
        <v>1</v>
      </c>
      <c r="E44" s="111">
        <v>1514.24</v>
      </c>
      <c r="F44" s="112"/>
      <c r="G44" s="83">
        <f>IFERROR(TRUNC(ROUND(D44*E44,2),2),0)</f>
        <v>1514.24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177</v>
      </c>
      <c r="B45" s="115"/>
      <c r="C45" s="109" t="s">
        <v>167</v>
      </c>
      <c r="D45" s="110">
        <v>2</v>
      </c>
      <c r="E45" s="116">
        <v>4.55</v>
      </c>
      <c r="F45" s="78"/>
      <c r="G45" s="83">
        <f t="shared" ref="G45:G63" si="5">IFERROR(TRUNC(ROUND(D45*E45,2),2),0)</f>
        <v>9.1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178</v>
      </c>
      <c r="B46" s="115"/>
      <c r="C46" s="117" t="s">
        <v>22</v>
      </c>
      <c r="D46" s="118">
        <v>12</v>
      </c>
      <c r="E46" s="119">
        <v>5.14</v>
      </c>
      <c r="F46" s="76"/>
      <c r="G46" s="83">
        <f t="shared" si="5"/>
        <v>61.68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179</v>
      </c>
      <c r="B47" s="115"/>
      <c r="C47" s="109" t="s">
        <v>11</v>
      </c>
      <c r="D47" s="110">
        <v>1</v>
      </c>
      <c r="E47" s="119">
        <v>10.01</v>
      </c>
      <c r="F47" s="76"/>
      <c r="G47" s="83">
        <f t="shared" si="5"/>
        <v>10.01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180</v>
      </c>
      <c r="B48" s="115"/>
      <c r="C48" s="109" t="s">
        <v>11</v>
      </c>
      <c r="D48" s="110">
        <v>3</v>
      </c>
      <c r="E48" s="119">
        <v>5.57</v>
      </c>
      <c r="F48" s="76"/>
      <c r="G48" s="83">
        <f t="shared" si="5"/>
        <v>16.71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181</v>
      </c>
      <c r="B49" s="115"/>
      <c r="C49" s="109" t="s">
        <v>11</v>
      </c>
      <c r="D49" s="110">
        <v>1</v>
      </c>
      <c r="E49" s="119">
        <v>13.77</v>
      </c>
      <c r="F49" s="76"/>
      <c r="G49" s="83">
        <f t="shared" si="5"/>
        <v>13.77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182</v>
      </c>
      <c r="B50" s="115"/>
      <c r="C50" s="109" t="s">
        <v>22</v>
      </c>
      <c r="D50" s="110">
        <v>3</v>
      </c>
      <c r="E50" s="119">
        <v>0.87</v>
      </c>
      <c r="F50" s="76"/>
      <c r="G50" s="83">
        <f t="shared" si="5"/>
        <v>2.61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 t="s">
        <v>173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 t="s">
        <v>173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 t="s">
        <v>173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 t="s">
        <v>173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 t="s">
        <v>173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 t="s">
        <v>173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 t="s">
        <v>173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 t="s">
        <v>173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 t="s">
        <v>173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 t="s">
        <v>173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 t="s">
        <v>173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 t="s">
        <v>173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 t="s">
        <v>173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 t="s">
        <v>173</v>
      </c>
      <c r="F64" s="103"/>
      <c r="G64" s="103">
        <f>TRUNC(ROUND(SUM(G44:G63),2),2)</f>
        <v>1628.12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1641.04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49.23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1.81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1692.08</v>
      </c>
      <c r="U75" t="s">
        <v>158</v>
      </c>
      <c r="V75">
        <f>+TRUNC(ROUND(G29+G40+G71+G73+G74,2),2)</f>
        <v>63.96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1628.12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54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0.2</v>
      </c>
      <c r="C12" s="73">
        <v>4.25</v>
      </c>
      <c r="D12" s="74">
        <f>IFERROR(ROUND(B12*C12,5),0)</f>
        <v>0.85</v>
      </c>
      <c r="E12" s="75">
        <v>0.2</v>
      </c>
      <c r="F12" s="76"/>
      <c r="G12" s="74">
        <f>IFERROR(TRUNC(ROUND(D12*E12,2),2),0)</f>
        <v>0.17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0.2</v>
      </c>
      <c r="F15" s="76"/>
      <c r="G15" s="74">
        <f t="shared" si="1"/>
        <v>0.2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0.2</v>
      </c>
      <c r="F18" s="76"/>
      <c r="G18" s="74">
        <f t="shared" si="1"/>
        <v>0.06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0.2</v>
      </c>
      <c r="F22" s="76"/>
      <c r="G22" s="74">
        <f t="shared" si="1"/>
        <v>7.0000000000000007E-2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0.2</v>
      </c>
      <c r="F23" s="76"/>
      <c r="G23" s="74">
        <f t="shared" si="1"/>
        <v>0.02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4</v>
      </c>
      <c r="C24" s="73">
        <v>0.05</v>
      </c>
      <c r="D24" s="74">
        <f t="shared" si="0"/>
        <v>0.2</v>
      </c>
      <c r="E24" s="75">
        <v>0.2</v>
      </c>
      <c r="F24" s="76"/>
      <c r="G24" s="74">
        <f t="shared" si="1"/>
        <v>0.04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0.56000000000000005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0.2</v>
      </c>
      <c r="F33" s="76"/>
      <c r="G33" s="76">
        <f>IFERROR(TRUNC(ROUND(D33*E33,2),2),0)</f>
        <v>1.1000000000000001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0.2</v>
      </c>
      <c r="F34" s="76"/>
      <c r="G34" s="76">
        <f t="shared" ref="G34:G38" si="4">IFERROR(TRUNC(ROUND(D34*E34,2),2),0)</f>
        <v>2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</v>
      </c>
      <c r="F35" s="76"/>
      <c r="G35" s="76">
        <f t="shared" si="4"/>
        <v>0.9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</v>
      </c>
      <c r="F37" s="76"/>
      <c r="G37" s="76">
        <f t="shared" si="4"/>
        <v>1.3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5.3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183</v>
      </c>
      <c r="B44" s="108"/>
      <c r="C44" s="109" t="s">
        <v>11</v>
      </c>
      <c r="D44" s="110">
        <v>1</v>
      </c>
      <c r="E44" s="111">
        <v>1421.51</v>
      </c>
      <c r="F44" s="112"/>
      <c r="G44" s="83">
        <f>IFERROR(TRUNC(ROUND(D44*E44,2),2),0)</f>
        <v>1421.51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177</v>
      </c>
      <c r="B45" s="115"/>
      <c r="C45" s="109" t="s">
        <v>167</v>
      </c>
      <c r="D45" s="110">
        <v>2</v>
      </c>
      <c r="E45" s="116">
        <v>4.55</v>
      </c>
      <c r="F45" s="78"/>
      <c r="G45" s="83">
        <f t="shared" ref="G45:G63" si="5">IFERROR(TRUNC(ROUND(D45*E45,2),2),0)</f>
        <v>9.1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178</v>
      </c>
      <c r="B46" s="115"/>
      <c r="C46" s="117" t="s">
        <v>22</v>
      </c>
      <c r="D46" s="118">
        <v>12</v>
      </c>
      <c r="E46" s="119">
        <v>5.14</v>
      </c>
      <c r="F46" s="76"/>
      <c r="G46" s="83">
        <f t="shared" si="5"/>
        <v>61.68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179</v>
      </c>
      <c r="B47" s="115"/>
      <c r="C47" s="109" t="s">
        <v>11</v>
      </c>
      <c r="D47" s="110">
        <v>1</v>
      </c>
      <c r="E47" s="119">
        <v>10.01</v>
      </c>
      <c r="F47" s="76"/>
      <c r="G47" s="83">
        <f t="shared" si="5"/>
        <v>10.01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180</v>
      </c>
      <c r="B48" s="115"/>
      <c r="C48" s="109" t="s">
        <v>11</v>
      </c>
      <c r="D48" s="110">
        <v>3</v>
      </c>
      <c r="E48" s="119">
        <v>5.57</v>
      </c>
      <c r="F48" s="76"/>
      <c r="G48" s="83">
        <f t="shared" si="5"/>
        <v>16.71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181</v>
      </c>
      <c r="B49" s="115"/>
      <c r="C49" s="109" t="s">
        <v>11</v>
      </c>
      <c r="D49" s="110">
        <v>1</v>
      </c>
      <c r="E49" s="119">
        <v>13.77</v>
      </c>
      <c r="F49" s="76"/>
      <c r="G49" s="83">
        <f t="shared" si="5"/>
        <v>13.77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182</v>
      </c>
      <c r="B50" s="115"/>
      <c r="C50" s="109" t="s">
        <v>22</v>
      </c>
      <c r="D50" s="110">
        <v>3</v>
      </c>
      <c r="E50" s="119">
        <v>0.87</v>
      </c>
      <c r="F50" s="76"/>
      <c r="G50" s="83">
        <f t="shared" si="5"/>
        <v>2.61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 t="s">
        <v>173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 t="s">
        <v>173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 t="s">
        <v>173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 t="s">
        <v>173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 t="s">
        <v>173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 t="s">
        <v>173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 t="s">
        <v>173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 t="s">
        <v>173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 t="s">
        <v>173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 t="s">
        <v>173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 t="s">
        <v>173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 t="s">
        <v>173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 t="s">
        <v>173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 t="s">
        <v>173</v>
      </c>
      <c r="F64" s="103"/>
      <c r="G64" s="103">
        <f>TRUNC(ROUND(SUM(G44:G63),2),2)</f>
        <v>1535.39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1546.25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46.39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1.7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1594.34</v>
      </c>
      <c r="U75" t="s">
        <v>158</v>
      </c>
      <c r="V75">
        <f>+TRUNC(ROUND(G29+G40+G71+G73+G74,2),2)</f>
        <v>58.95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1535.39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AD70" sqref="AD70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10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1.22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1.22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1.22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1.22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1.22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1.22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1.22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1.22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1.22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1.22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1.22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1.22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1</v>
      </c>
      <c r="C24" s="73">
        <v>0.05</v>
      </c>
      <c r="D24" s="74">
        <f t="shared" si="0"/>
        <v>0.05</v>
      </c>
      <c r="E24" s="75">
        <v>1.22</v>
      </c>
      <c r="F24" s="76"/>
      <c r="G24" s="74">
        <f t="shared" si="1"/>
        <v>0.06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1.22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1</v>
      </c>
      <c r="C26" s="73">
        <v>2</v>
      </c>
      <c r="D26" s="74">
        <f t="shared" si="0"/>
        <v>2</v>
      </c>
      <c r="E26" s="75">
        <v>1.22</v>
      </c>
      <c r="F26" s="76"/>
      <c r="G26" s="74">
        <f t="shared" si="1"/>
        <v>2.44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2.5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1.22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0</v>
      </c>
      <c r="C34" s="83">
        <v>5</v>
      </c>
      <c r="D34" s="74">
        <f t="shared" ref="D34:D38" si="3">IFERROR(ROUND(B34*C34,5),0)</f>
        <v>0</v>
      </c>
      <c r="E34" s="73">
        <v>1.22</v>
      </c>
      <c r="F34" s="76"/>
      <c r="G34" s="76">
        <f t="shared" ref="G34:G38" si="4">IFERROR(TRUNC(ROUND(D34*E34,2),2),0)</f>
        <v>0</v>
      </c>
    </row>
    <row r="35" spans="1:14" x14ac:dyDescent="0.25">
      <c r="A35" s="83" t="s">
        <v>138</v>
      </c>
      <c r="B35" s="99">
        <v>0</v>
      </c>
      <c r="C35" s="83">
        <v>4.5</v>
      </c>
      <c r="D35" s="74">
        <f t="shared" si="3"/>
        <v>0</v>
      </c>
      <c r="E35" s="73">
        <v>1.22</v>
      </c>
      <c r="F35" s="76"/>
      <c r="G35" s="76">
        <f t="shared" si="4"/>
        <v>0</v>
      </c>
    </row>
    <row r="36" spans="1:14" x14ac:dyDescent="0.25">
      <c r="A36" s="83" t="s">
        <v>139</v>
      </c>
      <c r="B36" s="99">
        <v>1</v>
      </c>
      <c r="C36" s="83">
        <v>5</v>
      </c>
      <c r="D36" s="74">
        <f t="shared" si="3"/>
        <v>5</v>
      </c>
      <c r="E36" s="73">
        <v>1.22</v>
      </c>
      <c r="F36" s="76"/>
      <c r="G36" s="76">
        <f t="shared" si="4"/>
        <v>6.1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1.22</v>
      </c>
      <c r="F37" s="76"/>
      <c r="G37" s="76">
        <f t="shared" si="4"/>
        <v>7.93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14.03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2.2200000000000002</v>
      </c>
      <c r="F69" s="76"/>
      <c r="G69" s="83">
        <f>IFERROR(TRUNC(ROUND(D69*E69,2),2),0)</f>
        <v>2.2200000000000002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2.2200000000000002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18.75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0.56000000000000005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19.329999999999998</v>
      </c>
      <c r="U75" t="s">
        <v>158</v>
      </c>
      <c r="V75">
        <f>+TRUNC(ROUND(G29+G40+G71+G73+G74,2),2)</f>
        <v>19.329999999999998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41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0.5</v>
      </c>
      <c r="C12" s="73">
        <v>4.25</v>
      </c>
      <c r="D12" s="74">
        <f>IFERROR(ROUND(B12*C12,5),0)</f>
        <v>2.125</v>
      </c>
      <c r="E12" s="75">
        <v>1.01</v>
      </c>
      <c r="F12" s="76"/>
      <c r="G12" s="74">
        <f>IFERROR(TRUNC(ROUND(D12*E12,2),2),0)</f>
        <v>2.15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1.01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1.01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1.01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1.01</v>
      </c>
      <c r="F16" s="76"/>
      <c r="G16" s="74">
        <f t="shared" si="1"/>
        <v>0.51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1.01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1.01</v>
      </c>
      <c r="F18" s="76"/>
      <c r="G18" s="74">
        <f t="shared" si="1"/>
        <v>0.15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1.01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1.01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1.01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1.01</v>
      </c>
      <c r="F22" s="76"/>
      <c r="G22" s="74">
        <f t="shared" si="1"/>
        <v>0.17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1.01</v>
      </c>
      <c r="F23" s="76"/>
      <c r="G23" s="74">
        <f t="shared" si="1"/>
        <v>0.05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1.01</v>
      </c>
      <c r="F24" s="76"/>
      <c r="G24" s="74">
        <f t="shared" si="1"/>
        <v>0.15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1.01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3.18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0.2</v>
      </c>
      <c r="C33" s="83">
        <v>5.5</v>
      </c>
      <c r="D33" s="74">
        <f>IFERROR(ROUND(B33*C33,5),0)</f>
        <v>1.1000000000000001</v>
      </c>
      <c r="E33" s="73">
        <v>1.01</v>
      </c>
      <c r="F33" s="76"/>
      <c r="G33" s="76">
        <f>IFERROR(TRUNC(ROUND(D33*E33,2),2),0)</f>
        <v>1.1100000000000001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1.01</v>
      </c>
      <c r="F34" s="76"/>
      <c r="G34" s="76">
        <f t="shared" ref="G34:G38" si="4">IFERROR(TRUNC(ROUND(D34*E34,2),2),0)</f>
        <v>5.05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1.01</v>
      </c>
      <c r="F35" s="76"/>
      <c r="G35" s="76">
        <f t="shared" si="4"/>
        <v>4.55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1.01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1.01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10.71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184</v>
      </c>
      <c r="B44" s="108"/>
      <c r="C44" s="109" t="s">
        <v>11</v>
      </c>
      <c r="D44" s="110">
        <v>1</v>
      </c>
      <c r="E44" s="111">
        <v>37.94</v>
      </c>
      <c r="F44" s="112"/>
      <c r="G44" s="83">
        <f>IFERROR(TRUNC(ROUND(D44*E44,2),2),0)</f>
        <v>37.94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185</v>
      </c>
      <c r="B45" s="115"/>
      <c r="C45" s="109" t="s">
        <v>186</v>
      </c>
      <c r="D45" s="110">
        <v>20</v>
      </c>
      <c r="E45" s="116">
        <v>0.09</v>
      </c>
      <c r="F45" s="78"/>
      <c r="G45" s="83">
        <f t="shared" ref="G45:G63" si="5">IFERROR(TRUNC(ROUND(D45*E45,2),2),0)</f>
        <v>1.8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187</v>
      </c>
      <c r="B46" s="115"/>
      <c r="C46" s="117" t="s">
        <v>22</v>
      </c>
      <c r="D46" s="118">
        <v>1.6</v>
      </c>
      <c r="E46" s="119">
        <v>1</v>
      </c>
      <c r="F46" s="76"/>
      <c r="G46" s="83">
        <f t="shared" si="5"/>
        <v>1.6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188</v>
      </c>
      <c r="B47" s="115"/>
      <c r="C47" s="109" t="s">
        <v>189</v>
      </c>
      <c r="D47" s="110">
        <v>0.05</v>
      </c>
      <c r="E47" s="119">
        <v>14.56</v>
      </c>
      <c r="F47" s="76"/>
      <c r="G47" s="83">
        <f t="shared" si="5"/>
        <v>0.73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190</v>
      </c>
      <c r="B48" s="115"/>
      <c r="C48" s="109" t="s">
        <v>189</v>
      </c>
      <c r="D48" s="110">
        <v>0.05</v>
      </c>
      <c r="E48" s="119">
        <v>13.65</v>
      </c>
      <c r="F48" s="76"/>
      <c r="G48" s="83">
        <f t="shared" si="5"/>
        <v>0.68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191</v>
      </c>
      <c r="B49" s="115"/>
      <c r="C49" s="109" t="s">
        <v>11</v>
      </c>
      <c r="D49" s="110">
        <v>1</v>
      </c>
      <c r="E49" s="119">
        <v>0.98</v>
      </c>
      <c r="F49" s="76"/>
      <c r="G49" s="83">
        <f t="shared" si="5"/>
        <v>0.98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192</v>
      </c>
      <c r="B50" s="115"/>
      <c r="C50" s="109" t="s">
        <v>11</v>
      </c>
      <c r="D50" s="110">
        <v>1</v>
      </c>
      <c r="E50" s="119">
        <v>4.46</v>
      </c>
      <c r="F50" s="76"/>
      <c r="G50" s="83">
        <f t="shared" si="5"/>
        <v>4.46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 t="s">
        <v>173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 t="s">
        <v>173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 t="s">
        <v>173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 t="s">
        <v>173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 t="s">
        <v>173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 t="s">
        <v>173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 t="s">
        <v>173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 t="s">
        <v>173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 t="s">
        <v>173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 t="s">
        <v>173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 t="s">
        <v>173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 t="s">
        <v>173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 t="s">
        <v>173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 t="s">
        <v>173</v>
      </c>
      <c r="F64" s="103"/>
      <c r="G64" s="103">
        <f>TRUNC(ROUND(SUM(G44:G63),2),2)</f>
        <v>48.19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0.32</v>
      </c>
      <c r="F69" s="76"/>
      <c r="G69" s="83">
        <f>IFERROR(TRUNC(ROUND(D69*E69,2),2),0)</f>
        <v>0.32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0.32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62.4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1.87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7.0000000000000007E-2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64.34</v>
      </c>
      <c r="U75" t="s">
        <v>158</v>
      </c>
      <c r="V75">
        <f>+TRUNC(ROUND(G29+G40+G71+G73+G74,2),2)</f>
        <v>16.149999999999999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48.19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55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0.1</v>
      </c>
      <c r="C12" s="73">
        <v>4.25</v>
      </c>
      <c r="D12" s="74">
        <f>IFERROR(ROUND(B12*C12,5),0)</f>
        <v>0.42499999999999999</v>
      </c>
      <c r="E12" s="75">
        <v>0.17</v>
      </c>
      <c r="F12" s="76"/>
      <c r="G12" s="74">
        <f>IFERROR(TRUNC(ROUND(D12*E12,2),2),0)</f>
        <v>7.0000000000000007E-2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0.17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0.17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0.17</v>
      </c>
      <c r="F18" s="76"/>
      <c r="G18" s="74">
        <f t="shared" si="1"/>
        <v>0.03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0.17</v>
      </c>
      <c r="F22" s="76"/>
      <c r="G22" s="74">
        <f t="shared" si="1"/>
        <v>0.03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0.17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0.17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1</v>
      </c>
      <c r="C25" s="73">
        <v>0.05</v>
      </c>
      <c r="D25" s="74">
        <f t="shared" si="0"/>
        <v>0.05</v>
      </c>
      <c r="E25" s="75">
        <v>0.17</v>
      </c>
      <c r="F25" s="76"/>
      <c r="G25" s="74">
        <f t="shared" si="1"/>
        <v>0.01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0.18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0.17</v>
      </c>
      <c r="F33" s="76"/>
      <c r="G33" s="76">
        <f>IFERROR(TRUNC(ROUND(D33*E33,2),2),0)</f>
        <v>0.94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0.17</v>
      </c>
      <c r="F34" s="76"/>
      <c r="G34" s="76">
        <f t="shared" ref="G34:G38" si="4">IFERROR(TRUNC(ROUND(D34*E34,2),2),0)</f>
        <v>0.85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0.17</v>
      </c>
      <c r="F35" s="76"/>
      <c r="G35" s="76">
        <f t="shared" si="4"/>
        <v>0.77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0.17</v>
      </c>
      <c r="F37" s="76"/>
      <c r="G37" s="76">
        <f t="shared" si="4"/>
        <v>1.1100000000000001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3.67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193</v>
      </c>
      <c r="B44" s="108"/>
      <c r="C44" s="109" t="s">
        <v>11</v>
      </c>
      <c r="D44" s="110">
        <v>1</v>
      </c>
      <c r="E44" s="111">
        <v>11</v>
      </c>
      <c r="F44" s="112"/>
      <c r="G44" s="83">
        <f>IFERROR(TRUNC(ROUND(D44*E44,2),2),0)</f>
        <v>11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194</v>
      </c>
      <c r="B45" s="115"/>
      <c r="C45" s="109" t="s">
        <v>11</v>
      </c>
      <c r="D45" s="110">
        <v>1</v>
      </c>
      <c r="E45" s="116">
        <v>13.77</v>
      </c>
      <c r="F45" s="78"/>
      <c r="G45" s="83">
        <f t="shared" ref="G45:G63" si="5">IFERROR(TRUNC(ROUND(D45*E45,2),2),0)</f>
        <v>13.77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195</v>
      </c>
      <c r="B46" s="115"/>
      <c r="C46" s="117" t="s">
        <v>11</v>
      </c>
      <c r="D46" s="118">
        <v>1</v>
      </c>
      <c r="E46" s="119">
        <v>80.930000000000007</v>
      </c>
      <c r="F46" s="76"/>
      <c r="G46" s="83">
        <f t="shared" si="5"/>
        <v>80.930000000000007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196</v>
      </c>
      <c r="B47" s="115"/>
      <c r="C47" s="109" t="s">
        <v>167</v>
      </c>
      <c r="D47" s="110">
        <v>1</v>
      </c>
      <c r="E47" s="119">
        <v>32.76</v>
      </c>
      <c r="F47" s="76"/>
      <c r="G47" s="83">
        <f t="shared" si="5"/>
        <v>32.76</v>
      </c>
      <c r="I47" s="100"/>
      <c r="J47" s="113"/>
      <c r="K47" s="100"/>
      <c r="L47" s="100"/>
      <c r="M47" s="100"/>
      <c r="N47" s="100"/>
    </row>
    <row r="48" spans="1:14" ht="38.25" x14ac:dyDescent="0.25">
      <c r="A48" s="114" t="s">
        <v>197</v>
      </c>
      <c r="B48" s="115"/>
      <c r="C48" s="109" t="s">
        <v>167</v>
      </c>
      <c r="D48" s="110">
        <v>1</v>
      </c>
      <c r="E48" s="119">
        <v>5.16</v>
      </c>
      <c r="F48" s="76"/>
      <c r="G48" s="83">
        <f t="shared" si="5"/>
        <v>5.16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198</v>
      </c>
      <c r="B49" s="115"/>
      <c r="C49" s="109" t="s">
        <v>167</v>
      </c>
      <c r="D49" s="110">
        <v>1</v>
      </c>
      <c r="E49" s="119">
        <v>10.55</v>
      </c>
      <c r="F49" s="76"/>
      <c r="G49" s="83">
        <f t="shared" si="5"/>
        <v>10.55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199</v>
      </c>
      <c r="B50" s="115"/>
      <c r="C50" s="109" t="s">
        <v>167</v>
      </c>
      <c r="D50" s="110">
        <v>1</v>
      </c>
      <c r="E50" s="119">
        <v>4.46</v>
      </c>
      <c r="F50" s="76"/>
      <c r="G50" s="83">
        <f t="shared" si="5"/>
        <v>4.46</v>
      </c>
      <c r="I50" s="100"/>
      <c r="J50" s="113"/>
      <c r="K50" s="100"/>
      <c r="L50" s="100"/>
      <c r="M50" s="100"/>
      <c r="N50" s="100"/>
    </row>
    <row r="51" spans="1:14" ht="25.5" x14ac:dyDescent="0.25">
      <c r="A51" s="114" t="s">
        <v>200</v>
      </c>
      <c r="B51" s="115"/>
      <c r="C51" s="109" t="s">
        <v>167</v>
      </c>
      <c r="D51" s="110">
        <v>1</v>
      </c>
      <c r="E51" s="119">
        <v>3.09</v>
      </c>
      <c r="F51" s="76"/>
      <c r="G51" s="83">
        <f t="shared" si="5"/>
        <v>3.09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201</v>
      </c>
      <c r="B52" s="115"/>
      <c r="C52" s="109" t="s">
        <v>11</v>
      </c>
      <c r="D52" s="110">
        <v>1</v>
      </c>
      <c r="E52" s="119">
        <v>3.29</v>
      </c>
      <c r="F52" s="76"/>
      <c r="G52" s="83">
        <f t="shared" si="5"/>
        <v>3.29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 t="s">
        <v>173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 t="s">
        <v>173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 t="s">
        <v>173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 t="s">
        <v>173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 t="s">
        <v>173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 t="s">
        <v>173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 t="s">
        <v>173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 t="s">
        <v>173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 t="s">
        <v>173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 t="s">
        <v>173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 t="s">
        <v>173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 t="s">
        <v>173</v>
      </c>
      <c r="F64" s="103"/>
      <c r="G64" s="103">
        <f>TRUNC(ROUND(SUM(G44:G63),2),2)</f>
        <v>165.01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2</v>
      </c>
      <c r="F69" s="76"/>
      <c r="G69" s="83">
        <f>IFERROR(TRUNC(ROUND(D69*E69,2),2),0)</f>
        <v>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170.86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5.13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176.18</v>
      </c>
      <c r="U75" t="s">
        <v>158</v>
      </c>
      <c r="V75">
        <f>+TRUNC(ROUND(G29+G40+G71+G73+G74,2),2)</f>
        <v>11.17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165.01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59" orientation="portrait" horizont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56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0.33</v>
      </c>
      <c r="F12" s="76"/>
      <c r="G12" s="74">
        <f>IFERROR(TRUNC(ROUND(D12*E12,2),2),0)</f>
        <v>1.4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0.33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0.33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0.33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0.33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0.33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0.33</v>
      </c>
      <c r="F18" s="76"/>
      <c r="G18" s="74">
        <f t="shared" si="1"/>
        <v>0.1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0.33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0.33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0.33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0.33</v>
      </c>
      <c r="F22" s="76"/>
      <c r="G22" s="74">
        <f t="shared" si="1"/>
        <v>0.06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0.33</v>
      </c>
      <c r="F23" s="76"/>
      <c r="G23" s="74">
        <f t="shared" si="1"/>
        <v>0.03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0.33</v>
      </c>
      <c r="F24" s="76"/>
      <c r="G24" s="74">
        <f t="shared" si="1"/>
        <v>0.05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0.33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0.33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1.64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0.33</v>
      </c>
      <c r="F33" s="76"/>
      <c r="G33" s="76">
        <f>IFERROR(TRUNC(ROUND(D33*E33,2),2),0)</f>
        <v>1.82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0.33</v>
      </c>
      <c r="F34" s="76"/>
      <c r="G34" s="76">
        <f t="shared" ref="G34:G38" si="4">IFERROR(TRUNC(ROUND(D34*E34,2),2),0)</f>
        <v>1.65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0.33</v>
      </c>
      <c r="F35" s="76"/>
      <c r="G35" s="76">
        <f t="shared" si="4"/>
        <v>1.49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0.33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0.33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4.96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202</v>
      </c>
      <c r="B44" s="108"/>
      <c r="C44" s="109" t="s">
        <v>203</v>
      </c>
      <c r="D44" s="110">
        <v>1</v>
      </c>
      <c r="E44" s="111">
        <v>10.4</v>
      </c>
      <c r="F44" s="112"/>
      <c r="G44" s="83">
        <f>IFERROR(TRUNC(ROUND(D44*E44,2),2),0)</f>
        <v>10.4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204</v>
      </c>
      <c r="B45" s="115"/>
      <c r="C45" s="109" t="s">
        <v>203</v>
      </c>
      <c r="D45" s="110">
        <v>1</v>
      </c>
      <c r="E45" s="116">
        <v>12.29</v>
      </c>
      <c r="F45" s="78"/>
      <c r="G45" s="83">
        <f t="shared" ref="G45:G63" si="5">IFERROR(TRUNC(ROUND(D45*E45,2),2),0)</f>
        <v>12.29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205</v>
      </c>
      <c r="B47" s="115"/>
      <c r="C47" s="109" t="s">
        <v>206</v>
      </c>
      <c r="D47" s="110">
        <v>2</v>
      </c>
      <c r="E47" s="119">
        <v>0.09</v>
      </c>
      <c r="F47" s="76"/>
      <c r="G47" s="83">
        <f t="shared" si="5"/>
        <v>0.18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207</v>
      </c>
      <c r="B48" s="115"/>
      <c r="C48" s="109" t="s">
        <v>208</v>
      </c>
      <c r="D48" s="110">
        <v>1</v>
      </c>
      <c r="E48" s="119">
        <v>2.9</v>
      </c>
      <c r="F48" s="76"/>
      <c r="G48" s="83">
        <f t="shared" si="5"/>
        <v>2.9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25.77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4.26</v>
      </c>
      <c r="F69" s="76"/>
      <c r="G69" s="83">
        <f>IFERROR(TRUNC(ROUND(D69*E69,2),2),0)</f>
        <v>4.26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4.26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36.630000000000003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1.1000000000000001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0.04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37.770000000000003</v>
      </c>
      <c r="U75" t="s">
        <v>158</v>
      </c>
      <c r="V75">
        <f>+TRUNC(ROUND(G29+G40+G71+G73+G74,2),2)</f>
        <v>12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25.77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57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0.35</v>
      </c>
      <c r="F12" s="76"/>
      <c r="G12" s="74">
        <f>IFERROR(TRUNC(ROUND(D12*E12,2),2),0)</f>
        <v>1.49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0.35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0.35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0.35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0.35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0.35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0.35</v>
      </c>
      <c r="F18" s="76"/>
      <c r="G18" s="74">
        <f t="shared" si="1"/>
        <v>0.11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0.35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0.35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0.35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0.35</v>
      </c>
      <c r="F22" s="76"/>
      <c r="G22" s="74">
        <f t="shared" si="1"/>
        <v>0.06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0.35</v>
      </c>
      <c r="F23" s="76"/>
      <c r="G23" s="74">
        <f t="shared" si="1"/>
        <v>0.04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0.35</v>
      </c>
      <c r="F24" s="76"/>
      <c r="G24" s="74">
        <f t="shared" si="1"/>
        <v>0.05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0.35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0.35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1.75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0.35</v>
      </c>
      <c r="F33" s="76"/>
      <c r="G33" s="76">
        <f>IFERROR(TRUNC(ROUND(D33*E33,2),2),0)</f>
        <v>1.93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0.35</v>
      </c>
      <c r="F34" s="76"/>
      <c r="G34" s="76">
        <f t="shared" ref="G34:G38" si="4">IFERROR(TRUNC(ROUND(D34*E34,2),2),0)</f>
        <v>1.75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0.35</v>
      </c>
      <c r="F35" s="76"/>
      <c r="G35" s="76">
        <f t="shared" si="4"/>
        <v>1.58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0.35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0.35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5.26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202</v>
      </c>
      <c r="B44" s="108"/>
      <c r="C44" s="109" t="s">
        <v>203</v>
      </c>
      <c r="D44" s="110">
        <v>2</v>
      </c>
      <c r="E44" s="111">
        <v>10.4</v>
      </c>
      <c r="F44" s="112"/>
      <c r="G44" s="83">
        <f>IFERROR(TRUNC(ROUND(D44*E44,2),2),0)</f>
        <v>20.8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209</v>
      </c>
      <c r="B45" s="115"/>
      <c r="C45" s="109" t="s">
        <v>203</v>
      </c>
      <c r="D45" s="110">
        <v>1</v>
      </c>
      <c r="E45" s="116">
        <v>12.29</v>
      </c>
      <c r="F45" s="78"/>
      <c r="G45" s="83">
        <f t="shared" ref="G45:G63" si="5">IFERROR(TRUNC(ROUND(D45*E45,2),2),0)</f>
        <v>12.29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205</v>
      </c>
      <c r="B47" s="115"/>
      <c r="C47" s="109" t="s">
        <v>206</v>
      </c>
      <c r="D47" s="110">
        <v>4</v>
      </c>
      <c r="E47" s="119">
        <v>0.09</v>
      </c>
      <c r="F47" s="76"/>
      <c r="G47" s="83">
        <f t="shared" si="5"/>
        <v>0.36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207</v>
      </c>
      <c r="B48" s="115"/>
      <c r="C48" s="109" t="s">
        <v>208</v>
      </c>
      <c r="D48" s="110">
        <v>1</v>
      </c>
      <c r="E48" s="119">
        <v>2.9</v>
      </c>
      <c r="F48" s="76"/>
      <c r="G48" s="83">
        <f t="shared" si="5"/>
        <v>2.9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36.35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5.97</v>
      </c>
      <c r="F69" s="76"/>
      <c r="G69" s="83">
        <f>IFERROR(TRUNC(ROUND(D69*E69,2),2),0)</f>
        <v>5.97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5.97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49.33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1.48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50.86</v>
      </c>
      <c r="U75" t="s">
        <v>158</v>
      </c>
      <c r="V75">
        <f>+TRUNC(ROUND(G29+G40+G71+G73+G74,2),2)</f>
        <v>14.51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36.35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58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0.24</v>
      </c>
      <c r="F12" s="76"/>
      <c r="G12" s="74">
        <f>IFERROR(TRUNC(ROUND(D12*E12,2),2),0)</f>
        <v>1.02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0.24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2</v>
      </c>
      <c r="C16" s="73">
        <v>0.5</v>
      </c>
      <c r="D16" s="74">
        <f t="shared" si="0"/>
        <v>1</v>
      </c>
      <c r="E16" s="75">
        <v>0.24</v>
      </c>
      <c r="F16" s="76"/>
      <c r="G16" s="74">
        <f t="shared" si="1"/>
        <v>0.24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0.24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2</v>
      </c>
      <c r="C20" s="73">
        <v>0.2</v>
      </c>
      <c r="D20" s="74">
        <f t="shared" si="0"/>
        <v>0.4</v>
      </c>
      <c r="E20" s="75">
        <v>0.24</v>
      </c>
      <c r="F20" s="76"/>
      <c r="G20" s="74">
        <f t="shared" si="1"/>
        <v>0.1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2</v>
      </c>
      <c r="C21" s="73">
        <v>0.2</v>
      </c>
      <c r="D21" s="74">
        <f t="shared" si="0"/>
        <v>0.4</v>
      </c>
      <c r="E21" s="75">
        <v>0.24</v>
      </c>
      <c r="F21" s="76"/>
      <c r="G21" s="74">
        <f t="shared" si="1"/>
        <v>0.1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3</v>
      </c>
      <c r="C22" s="73">
        <v>0.17</v>
      </c>
      <c r="D22" s="74">
        <f t="shared" si="0"/>
        <v>0.51</v>
      </c>
      <c r="E22" s="75">
        <v>0.24</v>
      </c>
      <c r="F22" s="76"/>
      <c r="G22" s="74">
        <f t="shared" si="1"/>
        <v>0.12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0.24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0</v>
      </c>
      <c r="C24" s="73">
        <v>0.05</v>
      </c>
      <c r="D24" s="74">
        <f t="shared" si="0"/>
        <v>0</v>
      </c>
      <c r="E24" s="75">
        <v>0.24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1.58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0.24</v>
      </c>
      <c r="F33" s="76"/>
      <c r="G33" s="76">
        <f>IFERROR(TRUNC(ROUND(D33*E33,2),2),0)</f>
        <v>1.32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0.24</v>
      </c>
      <c r="F34" s="76"/>
      <c r="G34" s="76">
        <f t="shared" ref="G34:G38" si="4">IFERROR(TRUNC(ROUND(D34*E34,2),2),0)</f>
        <v>1.2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0.24</v>
      </c>
      <c r="F35" s="76"/>
      <c r="G35" s="76">
        <f t="shared" si="4"/>
        <v>1.08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0.24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3.6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210</v>
      </c>
      <c r="B44" s="108"/>
      <c r="C44" s="109" t="s">
        <v>11</v>
      </c>
      <c r="D44" s="110">
        <v>1</v>
      </c>
      <c r="E44" s="111">
        <v>4.55</v>
      </c>
      <c r="F44" s="112"/>
      <c r="G44" s="83">
        <f>IFERROR(TRUNC(ROUND(D44*E44,2),2),0)</f>
        <v>4.55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211</v>
      </c>
      <c r="B45" s="115"/>
      <c r="C45" s="109" t="s">
        <v>11</v>
      </c>
      <c r="D45" s="110">
        <v>1</v>
      </c>
      <c r="E45" s="116">
        <v>2.1</v>
      </c>
      <c r="F45" s="78"/>
      <c r="G45" s="83">
        <f t="shared" ref="G45:G63" si="5">IFERROR(TRUNC(ROUND(D45*E45,2),2),0)</f>
        <v>2.1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212</v>
      </c>
      <c r="B46" s="115"/>
      <c r="C46" s="117" t="s">
        <v>11</v>
      </c>
      <c r="D46" s="118">
        <v>1</v>
      </c>
      <c r="E46" s="119">
        <v>14.56</v>
      </c>
      <c r="F46" s="76"/>
      <c r="G46" s="83">
        <f t="shared" si="5"/>
        <v>14.56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213</v>
      </c>
      <c r="B47" s="115"/>
      <c r="C47" s="109" t="s">
        <v>11</v>
      </c>
      <c r="D47" s="110">
        <v>1</v>
      </c>
      <c r="E47" s="119">
        <v>5.34</v>
      </c>
      <c r="F47" s="76"/>
      <c r="G47" s="83">
        <f t="shared" si="5"/>
        <v>5.34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214</v>
      </c>
      <c r="B48" s="115"/>
      <c r="C48" s="109" t="s">
        <v>11</v>
      </c>
      <c r="D48" s="110">
        <v>1</v>
      </c>
      <c r="E48" s="119">
        <v>4.25</v>
      </c>
      <c r="F48" s="76"/>
      <c r="G48" s="83">
        <f t="shared" si="5"/>
        <v>4.25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215</v>
      </c>
      <c r="B49" s="115"/>
      <c r="C49" s="109" t="s">
        <v>11</v>
      </c>
      <c r="D49" s="110">
        <v>1</v>
      </c>
      <c r="E49" s="119">
        <v>1.57</v>
      </c>
      <c r="F49" s="76"/>
      <c r="G49" s="83">
        <f t="shared" si="5"/>
        <v>1.57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32.369999999999997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6.29</v>
      </c>
      <c r="F69" s="76"/>
      <c r="G69" s="83">
        <f>IFERROR(TRUNC(ROUND(D69*E69,2),2),0)</f>
        <v>6.29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6.29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43.84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1.32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45.21</v>
      </c>
      <c r="U75" t="s">
        <v>158</v>
      </c>
      <c r="V75">
        <f>+TRUNC(ROUND(G29+G40+G71+G73+G74,2),2)</f>
        <v>12.84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32.369999999999997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19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0.12</v>
      </c>
      <c r="F12" s="76"/>
      <c r="G12" s="74">
        <f>IFERROR(TRUNC(ROUND(D12*E12,2),2),0)</f>
        <v>0.51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0.12</v>
      </c>
      <c r="F18" s="76"/>
      <c r="G18" s="74">
        <f t="shared" si="1"/>
        <v>0.04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0.12</v>
      </c>
      <c r="F22" s="76"/>
      <c r="G22" s="74">
        <f t="shared" si="1"/>
        <v>0.04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0.12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0.12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0.63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0.12</v>
      </c>
      <c r="F33" s="76"/>
      <c r="G33" s="76">
        <f>IFERROR(TRUNC(ROUND(D33*E33,2),2),0)</f>
        <v>0.66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0.12</v>
      </c>
      <c r="F34" s="76"/>
      <c r="G34" s="76">
        <f t="shared" ref="G34:G38" si="4">IFERROR(TRUNC(ROUND(D34*E34,2),2),0)</f>
        <v>1.2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0.12</v>
      </c>
      <c r="F35" s="76"/>
      <c r="G35" s="76">
        <f t="shared" si="4"/>
        <v>1.08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216</v>
      </c>
      <c r="B44" s="108"/>
      <c r="C44" s="109" t="s">
        <v>11</v>
      </c>
      <c r="D44" s="110">
        <v>1</v>
      </c>
      <c r="E44" s="111">
        <v>4.55</v>
      </c>
      <c r="F44" s="112"/>
      <c r="G44" s="83">
        <f>IFERROR(TRUNC(ROUND(D44*E44,2),2),0)</f>
        <v>4.55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191</v>
      </c>
      <c r="B45" s="115"/>
      <c r="C45" s="109" t="s">
        <v>11</v>
      </c>
      <c r="D45" s="110">
        <v>1</v>
      </c>
      <c r="E45" s="116">
        <v>0.98</v>
      </c>
      <c r="F45" s="78"/>
      <c r="G45" s="83">
        <f t="shared" ref="G45:G63" si="5">IFERROR(TRUNC(ROUND(D45*E45,2),2),0)</f>
        <v>0.98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192</v>
      </c>
      <c r="B46" s="115"/>
      <c r="C46" s="117" t="s">
        <v>11</v>
      </c>
      <c r="D46" s="118">
        <v>1</v>
      </c>
      <c r="E46" s="119">
        <v>4.46</v>
      </c>
      <c r="F46" s="76"/>
      <c r="G46" s="83">
        <f t="shared" si="5"/>
        <v>4.46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217</v>
      </c>
      <c r="B47" s="115"/>
      <c r="C47" s="109" t="s">
        <v>22</v>
      </c>
      <c r="D47" s="110">
        <v>2</v>
      </c>
      <c r="E47" s="119">
        <v>0.09</v>
      </c>
      <c r="F47" s="76"/>
      <c r="G47" s="83">
        <f t="shared" si="5"/>
        <v>0.18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207</v>
      </c>
      <c r="B48" s="115"/>
      <c r="C48" s="109" t="s">
        <v>11</v>
      </c>
      <c r="D48" s="110">
        <v>1</v>
      </c>
      <c r="E48" s="119">
        <v>2.9</v>
      </c>
      <c r="F48" s="76"/>
      <c r="G48" s="83">
        <f t="shared" si="5"/>
        <v>2.9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13.07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4.12</v>
      </c>
      <c r="F69" s="76"/>
      <c r="G69" s="83">
        <f>IFERROR(TRUNC(ROUND(D69*E69,2),2),0)</f>
        <v>4.12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4.12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20.76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0.62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21.4</v>
      </c>
      <c r="U75" t="s">
        <v>158</v>
      </c>
      <c r="V75">
        <f>+TRUNC(ROUND(G29+G40+G71+G73+G74,2),2)</f>
        <v>8.33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13.07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20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0.12</v>
      </c>
      <c r="F12" s="76"/>
      <c r="G12" s="74">
        <f>IFERROR(TRUNC(ROUND(D12*E12,2),2),0)</f>
        <v>0.51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0.12</v>
      </c>
      <c r="F18" s="76"/>
      <c r="G18" s="74">
        <f t="shared" si="1"/>
        <v>0.04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0.12</v>
      </c>
      <c r="F22" s="76"/>
      <c r="G22" s="74">
        <f t="shared" si="1"/>
        <v>0.04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0.12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0.12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0.63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0.12</v>
      </c>
      <c r="F33" s="76"/>
      <c r="G33" s="76">
        <f>IFERROR(TRUNC(ROUND(D33*E33,2),2),0)</f>
        <v>0.66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0.12</v>
      </c>
      <c r="F34" s="76"/>
      <c r="G34" s="76">
        <f t="shared" ref="G34:G38" si="4">IFERROR(TRUNC(ROUND(D34*E34,2),2),0)</f>
        <v>1.2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0.12</v>
      </c>
      <c r="F35" s="76"/>
      <c r="G35" s="76">
        <f t="shared" si="4"/>
        <v>1.08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216</v>
      </c>
      <c r="B44" s="108"/>
      <c r="C44" s="109" t="s">
        <v>11</v>
      </c>
      <c r="D44" s="110">
        <v>1</v>
      </c>
      <c r="E44" s="111">
        <v>4.55</v>
      </c>
      <c r="F44" s="112"/>
      <c r="G44" s="83">
        <f>IFERROR(TRUNC(ROUND(D44*E44,2),2),0)</f>
        <v>4.55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191</v>
      </c>
      <c r="B45" s="115"/>
      <c r="C45" s="109" t="s">
        <v>11</v>
      </c>
      <c r="D45" s="110">
        <v>1</v>
      </c>
      <c r="E45" s="116">
        <v>0.98</v>
      </c>
      <c r="F45" s="78"/>
      <c r="G45" s="83">
        <f t="shared" ref="G45:G63" si="5">IFERROR(TRUNC(ROUND(D45*E45,2),2),0)</f>
        <v>0.98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192</v>
      </c>
      <c r="B46" s="115"/>
      <c r="C46" s="117" t="s">
        <v>11</v>
      </c>
      <c r="D46" s="118">
        <v>1</v>
      </c>
      <c r="E46" s="119">
        <v>4.46</v>
      </c>
      <c r="F46" s="76"/>
      <c r="G46" s="83">
        <f t="shared" si="5"/>
        <v>4.46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215</v>
      </c>
      <c r="B47" s="115"/>
      <c r="C47" s="109" t="s">
        <v>11</v>
      </c>
      <c r="D47" s="110">
        <v>1</v>
      </c>
      <c r="E47" s="119">
        <v>1.57</v>
      </c>
      <c r="F47" s="76"/>
      <c r="G47" s="83">
        <f t="shared" si="5"/>
        <v>1.57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11.56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3.87</v>
      </c>
      <c r="F69" s="76"/>
      <c r="G69" s="83">
        <f>IFERROR(TRUNC(ROUND(D69*E69,2),2),0)</f>
        <v>3.87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3.87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19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0.56999999999999995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19.59</v>
      </c>
      <c r="U75" t="s">
        <v>158</v>
      </c>
      <c r="V75">
        <f>+TRUNC(ROUND(G29+G40+G71+G73+G74,2),2)</f>
        <v>8.0299999999999994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11.56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21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0.14000000000000001</v>
      </c>
      <c r="F12" s="76"/>
      <c r="G12" s="74">
        <f>IFERROR(TRUNC(ROUND(D12*E12,2),2),0)</f>
        <v>0.6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0.14000000000000001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0.14000000000000001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0.14000000000000001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0.14000000000000001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0.14000000000000001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0.14000000000000001</v>
      </c>
      <c r="F18" s="76"/>
      <c r="G18" s="74">
        <f t="shared" si="1"/>
        <v>0.04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0.14000000000000001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0.14000000000000001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0.14000000000000001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0.14000000000000001</v>
      </c>
      <c r="F22" s="76"/>
      <c r="G22" s="74">
        <f t="shared" si="1"/>
        <v>0.05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0.14000000000000001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5</v>
      </c>
      <c r="C24" s="73">
        <v>0.05</v>
      </c>
      <c r="D24" s="74">
        <f t="shared" si="0"/>
        <v>0.25</v>
      </c>
      <c r="E24" s="75">
        <v>0.14000000000000001</v>
      </c>
      <c r="F24" s="76"/>
      <c r="G24" s="74">
        <f t="shared" si="1"/>
        <v>0.04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0.14000000000000001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0.14000000000000001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0.74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0.14000000000000001</v>
      </c>
      <c r="F33" s="76"/>
      <c r="G33" s="76">
        <f>IFERROR(TRUNC(ROUND(D33*E33,2),2),0)</f>
        <v>0.77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0.14000000000000001</v>
      </c>
      <c r="F34" s="76"/>
      <c r="G34" s="76">
        <f t="shared" ref="G34:G38" si="4">IFERROR(TRUNC(ROUND(D34*E34,2),2),0)</f>
        <v>1.4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0.14000000000000001</v>
      </c>
      <c r="F35" s="76"/>
      <c r="G35" s="76">
        <f t="shared" si="4"/>
        <v>1.26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0.14000000000000001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0.14000000000000001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3.43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216</v>
      </c>
      <c r="B44" s="108"/>
      <c r="C44" s="109" t="s">
        <v>11</v>
      </c>
      <c r="D44" s="110">
        <v>1</v>
      </c>
      <c r="E44" s="111">
        <v>4.55</v>
      </c>
      <c r="F44" s="112"/>
      <c r="G44" s="83">
        <f>IFERROR(TRUNC(ROUND(D44*E44,2),2),0)</f>
        <v>4.55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191</v>
      </c>
      <c r="B45" s="115"/>
      <c r="C45" s="109" t="s">
        <v>11</v>
      </c>
      <c r="D45" s="110">
        <v>2</v>
      </c>
      <c r="E45" s="116">
        <v>0.98</v>
      </c>
      <c r="F45" s="78"/>
      <c r="G45" s="83">
        <f t="shared" ref="G45:G63" si="5">IFERROR(TRUNC(ROUND(D45*E45,2),2),0)</f>
        <v>1.96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192</v>
      </c>
      <c r="B46" s="115"/>
      <c r="C46" s="117" t="s">
        <v>11</v>
      </c>
      <c r="D46" s="118">
        <v>2</v>
      </c>
      <c r="E46" s="119">
        <v>4.46</v>
      </c>
      <c r="F46" s="76"/>
      <c r="G46" s="83">
        <f t="shared" si="5"/>
        <v>8.92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215</v>
      </c>
      <c r="B47" s="115"/>
      <c r="C47" s="109" t="s">
        <v>11</v>
      </c>
      <c r="D47" s="110">
        <v>2</v>
      </c>
      <c r="E47" s="119">
        <v>1.57</v>
      </c>
      <c r="F47" s="76"/>
      <c r="G47" s="83">
        <f t="shared" si="5"/>
        <v>3.14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218</v>
      </c>
      <c r="B48" s="115"/>
      <c r="C48" s="109" t="s">
        <v>11</v>
      </c>
      <c r="D48" s="110">
        <v>1</v>
      </c>
      <c r="E48" s="119">
        <v>3.91</v>
      </c>
      <c r="F48" s="76"/>
      <c r="G48" s="83">
        <f t="shared" si="5"/>
        <v>3.91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22.48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29.65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0.89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0.03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30.57</v>
      </c>
      <c r="U75" t="s">
        <v>158</v>
      </c>
      <c r="V75">
        <f>+TRUNC(ROUND(G29+G40+G71+G73+G74,2),2)</f>
        <v>8.09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22.48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38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0.48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0.48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0.48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0.48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0.48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0.48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0.48</v>
      </c>
      <c r="F18" s="76"/>
      <c r="G18" s="74">
        <f t="shared" si="1"/>
        <v>7.0000000000000007E-2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0.48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0.48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0.48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0.48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0.48</v>
      </c>
      <c r="F23" s="76"/>
      <c r="G23" s="74">
        <f t="shared" si="1"/>
        <v>0.05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0.48</v>
      </c>
      <c r="F24" s="76"/>
      <c r="G24" s="74">
        <f t="shared" si="1"/>
        <v>7.0000000000000007E-2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0.48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0.48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0.48</v>
      </c>
      <c r="F33" s="76"/>
      <c r="G33" s="76">
        <f>IFERROR(TRUNC(ROUND(D33*E33,2),2),0)</f>
        <v>2.64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0.48</v>
      </c>
      <c r="F34" s="76"/>
      <c r="G34" s="76">
        <f t="shared" ref="G34:G38" si="4">IFERROR(TRUNC(ROUND(D34*E34,2),2),0)</f>
        <v>2.4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0.48</v>
      </c>
      <c r="F35" s="76"/>
      <c r="G35" s="76">
        <f t="shared" si="4"/>
        <v>2.16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0.48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0.48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7.2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219</v>
      </c>
      <c r="B44" s="108"/>
      <c r="C44" s="109" t="s">
        <v>11</v>
      </c>
      <c r="D44" s="110">
        <v>1</v>
      </c>
      <c r="E44" s="111">
        <v>18.97</v>
      </c>
      <c r="F44" s="112"/>
      <c r="G44" s="83">
        <f>IFERROR(TRUNC(ROUND(D44*E44,2),2),0)</f>
        <v>18.97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220</v>
      </c>
      <c r="B45" s="115"/>
      <c r="C45" s="109" t="s">
        <v>11</v>
      </c>
      <c r="D45" s="110">
        <v>1</v>
      </c>
      <c r="E45" s="116">
        <v>5.46</v>
      </c>
      <c r="F45" s="78"/>
      <c r="G45" s="83">
        <f t="shared" ref="G45:G63" si="5">IFERROR(TRUNC(ROUND(D45*E45,2),2),0)</f>
        <v>5.46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221</v>
      </c>
      <c r="B46" s="115"/>
      <c r="C46" s="117" t="s">
        <v>11</v>
      </c>
      <c r="D46" s="118">
        <v>1</v>
      </c>
      <c r="E46" s="119">
        <v>5.46</v>
      </c>
      <c r="F46" s="76"/>
      <c r="G46" s="83">
        <f t="shared" si="5"/>
        <v>5.46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29.89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40.28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1.21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0.04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41.53</v>
      </c>
      <c r="U75" t="s">
        <v>158</v>
      </c>
      <c r="V75">
        <f>+TRUNC(ROUND(G29+G40+G71+G73+G74,2),2)</f>
        <v>11.64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29.89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59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0.01</v>
      </c>
      <c r="F12" s="76"/>
      <c r="G12" s="74">
        <f>IFERROR(TRUNC(ROUND(D12*E12,2),2),0)</f>
        <v>0.04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0.01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0.01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0.01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0.01</v>
      </c>
      <c r="F16" s="76"/>
      <c r="G16" s="74">
        <f t="shared" si="1"/>
        <v>0.01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1</v>
      </c>
      <c r="C17" s="73">
        <v>0.15</v>
      </c>
      <c r="D17" s="74">
        <f t="shared" si="0"/>
        <v>0.15</v>
      </c>
      <c r="E17" s="75">
        <v>0.01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0.01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0.01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0.01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0.01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0.01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0.01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9</v>
      </c>
      <c r="C24" s="73">
        <v>0.05</v>
      </c>
      <c r="D24" s="74">
        <f t="shared" si="0"/>
        <v>0.45</v>
      </c>
      <c r="E24" s="75">
        <v>0.01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0.01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0.01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0.05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0.01</v>
      </c>
      <c r="F33" s="76"/>
      <c r="G33" s="76">
        <f>IFERROR(TRUNC(ROUND(D33*E33,2),2),0)</f>
        <v>0.06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0.01</v>
      </c>
      <c r="F34" s="76"/>
      <c r="G34" s="76">
        <f t="shared" ref="G34:G38" si="4">IFERROR(TRUNC(ROUND(D34*E34,2),2),0)</f>
        <v>0.05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0.01</v>
      </c>
      <c r="F35" s="76"/>
      <c r="G35" s="76">
        <f t="shared" si="4"/>
        <v>0.05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0.01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0.01</v>
      </c>
      <c r="F37" s="76"/>
      <c r="G37" s="76">
        <f t="shared" si="4"/>
        <v>7.0000000000000007E-2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0.23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222</v>
      </c>
      <c r="B44" s="108"/>
      <c r="C44" s="109" t="s">
        <v>22</v>
      </c>
      <c r="D44" s="110">
        <v>1</v>
      </c>
      <c r="E44" s="111">
        <v>1.39</v>
      </c>
      <c r="F44" s="112"/>
      <c r="G44" s="83">
        <f>IFERROR(TRUNC(ROUND(D44*E44,2),2),0)</f>
        <v>1.39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173</v>
      </c>
      <c r="B45" s="115"/>
      <c r="C45" s="109" t="s">
        <v>173</v>
      </c>
      <c r="D45" s="110" t="s">
        <v>173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173</v>
      </c>
      <c r="B46" s="115"/>
      <c r="C46" s="117" t="s">
        <v>173</v>
      </c>
      <c r="D46" s="118" t="s">
        <v>173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173</v>
      </c>
      <c r="B47" s="115"/>
      <c r="C47" s="109" t="s">
        <v>173</v>
      </c>
      <c r="D47" s="110" t="s">
        <v>173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1.39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0.01</v>
      </c>
      <c r="F69" s="76"/>
      <c r="G69" s="83">
        <f>IFERROR(TRUNC(ROUND(D69*E69,2),2),0)</f>
        <v>0.01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0.01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1.68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0.05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1.73</v>
      </c>
      <c r="U75" t="s">
        <v>158</v>
      </c>
      <c r="V75">
        <f>+TRUNC(ROUND(G29+G40+G71+G73+G74,2),2)</f>
        <v>0.34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1.39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37</v>
      </c>
      <c r="B7" s="196"/>
      <c r="C7" s="196"/>
      <c r="D7" s="196"/>
      <c r="E7" s="196"/>
      <c r="F7" s="55" t="s">
        <v>78</v>
      </c>
      <c r="G7" s="56" t="s">
        <v>48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4.9800000000000004</v>
      </c>
      <c r="F12" s="76"/>
      <c r="G12" s="74">
        <f>IFERROR(TRUNC(ROUND(D12*E12,2),2),0)</f>
        <v>21.17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4.9800000000000004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4.9800000000000004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4.9800000000000004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4.9800000000000004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4.9800000000000004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4.9800000000000004</v>
      </c>
      <c r="F18" s="76"/>
      <c r="G18" s="74">
        <f t="shared" si="1"/>
        <v>0.75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4.9800000000000004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4.9800000000000004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4.9800000000000004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4.9800000000000004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4.9800000000000004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4.9800000000000004</v>
      </c>
      <c r="F24" s="76"/>
      <c r="G24" s="74">
        <f t="shared" si="1"/>
        <v>1.49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4.9800000000000004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4.9800000000000004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23.41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4.9800000000000004</v>
      </c>
      <c r="F33" s="76"/>
      <c r="G33" s="76">
        <f>IFERROR(TRUNC(ROUND(D33*E33,2),2),0)</f>
        <v>27.39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4.9800000000000004</v>
      </c>
      <c r="F34" s="76"/>
      <c r="G34" s="76">
        <f t="shared" ref="G34:G38" si="4">IFERROR(TRUNC(ROUND(D34*E34,2),2),0)</f>
        <v>24.9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4.9800000000000004</v>
      </c>
      <c r="F35" s="76"/>
      <c r="G35" s="76">
        <f t="shared" si="4"/>
        <v>44.82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4.9800000000000004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4.9800000000000004</v>
      </c>
      <c r="F37" s="76"/>
      <c r="G37" s="76">
        <f t="shared" si="4"/>
        <v>32.369999999999997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129.47999999999999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17.440000000000001</v>
      </c>
      <c r="F69" s="76"/>
      <c r="G69" s="83">
        <f>IFERROR(TRUNC(ROUND(D69*E69,2),2),0)</f>
        <v>17.440000000000001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17.440000000000001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170.33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5.1100000000000003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0.19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175.63</v>
      </c>
      <c r="U75" t="s">
        <v>158</v>
      </c>
      <c r="V75">
        <f>+TRUNC(ROUND(G29+G40+G71+G73+G74,2),2)</f>
        <v>175.63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23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4.5599999999999998E-3</v>
      </c>
      <c r="F12" s="76"/>
      <c r="G12" s="74">
        <f>IFERROR(TRUNC(ROUND(D12*E12,2),2),0)</f>
        <v>0.02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4.5599999999999998E-3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4.5599999999999998E-3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4.5599999999999998E-3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4.5599999999999998E-3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1</v>
      </c>
      <c r="C17" s="73">
        <v>0.15</v>
      </c>
      <c r="D17" s="74">
        <f t="shared" si="0"/>
        <v>0.15</v>
      </c>
      <c r="E17" s="75">
        <v>4.5599999999999998E-3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4.5599999999999998E-3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4.5599999999999998E-3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4.5599999999999998E-3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4.5599999999999998E-3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2</v>
      </c>
      <c r="C22" s="73">
        <v>0.17</v>
      </c>
      <c r="D22" s="74">
        <f t="shared" si="0"/>
        <v>0.34</v>
      </c>
      <c r="E22" s="75">
        <v>4.5599999999999998E-3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4.5599999999999998E-3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9</v>
      </c>
      <c r="C24" s="73">
        <v>0.05</v>
      </c>
      <c r="D24" s="74">
        <f t="shared" si="0"/>
        <v>0.45</v>
      </c>
      <c r="E24" s="75">
        <v>4.5599999999999998E-3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4.5599999999999998E-3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4.5599999999999998E-3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0.02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4.5599999999999998E-3</v>
      </c>
      <c r="F33" s="76"/>
      <c r="G33" s="76">
        <f>IFERROR(TRUNC(ROUND(D33*E33,2),2),0)</f>
        <v>0.03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4.5599999999999998E-3</v>
      </c>
      <c r="F34" s="76"/>
      <c r="G34" s="76">
        <f t="shared" ref="G34:G38" si="4">IFERROR(TRUNC(ROUND(D34*E34,2),2),0)</f>
        <v>0.02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4.5599999999999998E-3</v>
      </c>
      <c r="F35" s="76"/>
      <c r="G35" s="76">
        <f t="shared" si="4"/>
        <v>0.02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4.5599999999999998E-3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4.5599999999999998E-3</v>
      </c>
      <c r="F37" s="76"/>
      <c r="G37" s="76">
        <f t="shared" si="4"/>
        <v>0.03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0.1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182</v>
      </c>
      <c r="B44" s="108"/>
      <c r="C44" s="109" t="s">
        <v>22</v>
      </c>
      <c r="D44" s="110">
        <v>1</v>
      </c>
      <c r="E44" s="111">
        <v>0.87</v>
      </c>
      <c r="F44" s="112"/>
      <c r="G44" s="83">
        <f>IFERROR(TRUNC(ROUND(D44*E44,2),2),0)</f>
        <v>0.87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173</v>
      </c>
      <c r="B45" s="115"/>
      <c r="C45" s="109" t="s">
        <v>173</v>
      </c>
      <c r="D45" s="110" t="s">
        <v>173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173</v>
      </c>
      <c r="B46" s="115"/>
      <c r="C46" s="117" t="s">
        <v>173</v>
      </c>
      <c r="D46" s="118" t="s">
        <v>173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173</v>
      </c>
      <c r="B47" s="115"/>
      <c r="C47" s="109" t="s">
        <v>173</v>
      </c>
      <c r="D47" s="110" t="s">
        <v>173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0.87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0.11</v>
      </c>
      <c r="F69" s="76"/>
      <c r="G69" s="83">
        <f>IFERROR(TRUNC(ROUND(D69*E69,2),2),0)</f>
        <v>0.11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0.11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1.1000000000000001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0.03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1.1299999999999999</v>
      </c>
      <c r="U75" t="s">
        <v>158</v>
      </c>
      <c r="V75">
        <f>+TRUNC(ROUND(G29+G40+G71+G73+G74,2),2)</f>
        <v>0.26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0.87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24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0.1</v>
      </c>
      <c r="C12" s="73">
        <v>4.25</v>
      </c>
      <c r="D12" s="74">
        <f>IFERROR(ROUND(B12*C12,5),0)</f>
        <v>0.42499999999999999</v>
      </c>
      <c r="E12" s="75">
        <v>0.24</v>
      </c>
      <c r="F12" s="76"/>
      <c r="G12" s="74">
        <f>IFERROR(TRUNC(ROUND(D12*E12,2),2),0)</f>
        <v>0.1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0.24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0.24</v>
      </c>
      <c r="F18" s="76"/>
      <c r="G18" s="74">
        <f t="shared" si="1"/>
        <v>7.0000000000000007E-2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0.24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0.24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2</v>
      </c>
      <c r="C24" s="73">
        <v>0.05</v>
      </c>
      <c r="D24" s="74">
        <f t="shared" si="0"/>
        <v>0.1</v>
      </c>
      <c r="E24" s="75">
        <v>0.24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0.24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0.2</v>
      </c>
      <c r="C34" s="83">
        <v>5</v>
      </c>
      <c r="D34" s="74">
        <f t="shared" ref="D34:D38" si="3">IFERROR(ROUND(B34*C34,5),0)</f>
        <v>1</v>
      </c>
      <c r="E34" s="73">
        <v>0.24</v>
      </c>
      <c r="F34" s="76"/>
      <c r="G34" s="76">
        <f t="shared" ref="G34:G38" si="4">IFERROR(TRUNC(ROUND(D34*E34,2),2),0)</f>
        <v>0.24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0.24</v>
      </c>
      <c r="F35" s="76"/>
      <c r="G35" s="76">
        <f t="shared" si="4"/>
        <v>1.08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0.24</v>
      </c>
      <c r="F37" s="76"/>
      <c r="G37" s="76">
        <f t="shared" si="4"/>
        <v>1.56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2.88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223</v>
      </c>
      <c r="B44" s="108"/>
      <c r="C44" s="109" t="s">
        <v>167</v>
      </c>
      <c r="D44" s="110">
        <v>1</v>
      </c>
      <c r="E44" s="111">
        <v>13.65</v>
      </c>
      <c r="F44" s="112"/>
      <c r="G44" s="83">
        <f>IFERROR(TRUNC(ROUND(D44*E44,2),2),0)</f>
        <v>13.65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224</v>
      </c>
      <c r="B45" s="115"/>
      <c r="C45" s="109" t="s">
        <v>22</v>
      </c>
      <c r="D45" s="110">
        <v>11</v>
      </c>
      <c r="E45" s="116">
        <v>3.06</v>
      </c>
      <c r="F45" s="78"/>
      <c r="G45" s="83">
        <f t="shared" ref="G45:G63" si="5">IFERROR(TRUNC(ROUND(D45*E45,2),2),0)</f>
        <v>33.659999999999997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225</v>
      </c>
      <c r="B46" s="115"/>
      <c r="C46" s="117" t="s">
        <v>11</v>
      </c>
      <c r="D46" s="118">
        <v>1</v>
      </c>
      <c r="E46" s="119">
        <v>12.74</v>
      </c>
      <c r="F46" s="76"/>
      <c r="G46" s="83">
        <f t="shared" si="5"/>
        <v>12.74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218</v>
      </c>
      <c r="B47" s="115"/>
      <c r="C47" s="109" t="s">
        <v>11</v>
      </c>
      <c r="D47" s="110">
        <v>3</v>
      </c>
      <c r="E47" s="119">
        <v>3.91</v>
      </c>
      <c r="F47" s="76"/>
      <c r="G47" s="83">
        <f t="shared" si="5"/>
        <v>11.73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71.78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77.849999999999994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2.34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80.28</v>
      </c>
      <c r="U75" t="s">
        <v>158</v>
      </c>
      <c r="V75">
        <f>+TRUNC(ROUND(G29+G40+G71+G73+G74,2),2)</f>
        <v>8.5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71.78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60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0.1</v>
      </c>
      <c r="C12" s="73">
        <v>4.25</v>
      </c>
      <c r="D12" s="74">
        <f>IFERROR(ROUND(B12*C12,5),0)</f>
        <v>0.42499999999999999</v>
      </c>
      <c r="E12" s="75">
        <v>0.24</v>
      </c>
      <c r="F12" s="76"/>
      <c r="G12" s="74">
        <f>IFERROR(TRUNC(ROUND(D12*E12,2),2),0)</f>
        <v>0.1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0.24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0.24</v>
      </c>
      <c r="F18" s="76"/>
      <c r="G18" s="74">
        <f t="shared" si="1"/>
        <v>7.0000000000000007E-2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0.24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0.24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2</v>
      </c>
      <c r="C24" s="73">
        <v>0.05</v>
      </c>
      <c r="D24" s="74">
        <f t="shared" si="0"/>
        <v>0.1</v>
      </c>
      <c r="E24" s="75">
        <v>0.24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0.24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0.2</v>
      </c>
      <c r="C34" s="83">
        <v>5</v>
      </c>
      <c r="D34" s="74">
        <f t="shared" ref="D34:D38" si="3">IFERROR(ROUND(B34*C34,5),0)</f>
        <v>1</v>
      </c>
      <c r="E34" s="73">
        <v>0.24</v>
      </c>
      <c r="F34" s="76"/>
      <c r="G34" s="76">
        <f t="shared" ref="G34:G38" si="4">IFERROR(TRUNC(ROUND(D34*E34,2),2),0)</f>
        <v>0.24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0.24</v>
      </c>
      <c r="F35" s="76"/>
      <c r="G35" s="76">
        <f t="shared" si="4"/>
        <v>1.08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0.24</v>
      </c>
      <c r="F37" s="76"/>
      <c r="G37" s="76">
        <f t="shared" si="4"/>
        <v>1.56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2.88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223</v>
      </c>
      <c r="B44" s="108"/>
      <c r="C44" s="109" t="s">
        <v>167</v>
      </c>
      <c r="D44" s="110">
        <v>1</v>
      </c>
      <c r="E44" s="111">
        <v>13.65</v>
      </c>
      <c r="F44" s="112"/>
      <c r="G44" s="83">
        <f>IFERROR(TRUNC(ROUND(D44*E44,2),2),0)</f>
        <v>13.65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224</v>
      </c>
      <c r="B45" s="115"/>
      <c r="C45" s="109" t="s">
        <v>22</v>
      </c>
      <c r="D45" s="110">
        <v>10</v>
      </c>
      <c r="E45" s="116">
        <v>3.06</v>
      </c>
      <c r="F45" s="78"/>
      <c r="G45" s="83">
        <f t="shared" ref="G45:G63" si="5">IFERROR(TRUNC(ROUND(D45*E45,2),2),0)</f>
        <v>30.6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225</v>
      </c>
      <c r="B46" s="115"/>
      <c r="C46" s="117" t="s">
        <v>11</v>
      </c>
      <c r="D46" s="118">
        <v>1</v>
      </c>
      <c r="E46" s="119">
        <v>12.74</v>
      </c>
      <c r="F46" s="76"/>
      <c r="G46" s="83">
        <f t="shared" si="5"/>
        <v>12.74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218</v>
      </c>
      <c r="B47" s="115"/>
      <c r="C47" s="109" t="s">
        <v>11</v>
      </c>
      <c r="D47" s="110">
        <v>1</v>
      </c>
      <c r="E47" s="119">
        <v>3.91</v>
      </c>
      <c r="F47" s="76"/>
      <c r="G47" s="83">
        <f t="shared" si="5"/>
        <v>3.91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60.9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66.97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2.0099999999999998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7.0000000000000007E-2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69.05</v>
      </c>
      <c r="U75" t="s">
        <v>158</v>
      </c>
      <c r="V75">
        <f>+TRUNC(ROUND(G29+G40+G71+G73+G74,2),2)</f>
        <v>8.15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60.9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25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0.1</v>
      </c>
      <c r="C12" s="73">
        <v>4.25</v>
      </c>
      <c r="D12" s="74">
        <f>IFERROR(ROUND(B12*C12,5),0)</f>
        <v>0.42499999999999999</v>
      </c>
      <c r="E12" s="75">
        <v>0.28999999999999998</v>
      </c>
      <c r="F12" s="76"/>
      <c r="G12" s="74">
        <f>IFERROR(TRUNC(ROUND(D12*E12,2),2),0)</f>
        <v>0.12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0.28999999999999998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0.28999999999999998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0.28999999999999998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0.28999999999999998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0.28999999999999998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0.28999999999999998</v>
      </c>
      <c r="F18" s="76"/>
      <c r="G18" s="74">
        <f t="shared" si="1"/>
        <v>0.09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0.28999999999999998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0.28999999999999998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0.28999999999999998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0.28999999999999998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0.28999999999999998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2</v>
      </c>
      <c r="C24" s="73">
        <v>0.05</v>
      </c>
      <c r="D24" s="74">
        <f t="shared" si="0"/>
        <v>0.1</v>
      </c>
      <c r="E24" s="75">
        <v>0.28999999999999998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0.28999999999999998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0.28999999999999998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0.24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0.28999999999999998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0.28999999999999998</v>
      </c>
      <c r="F34" s="76"/>
      <c r="G34" s="76">
        <f t="shared" ref="G34:G38" si="4">IFERROR(TRUNC(ROUND(D34*E34,2),2),0)</f>
        <v>1.45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0.28999999999999998</v>
      </c>
      <c r="F35" s="76"/>
      <c r="G35" s="76">
        <f t="shared" si="4"/>
        <v>1.31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0.28999999999999998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0.28999999999999998</v>
      </c>
      <c r="F37" s="76"/>
      <c r="G37" s="76">
        <f t="shared" si="4"/>
        <v>1.89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4.6500000000000004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223</v>
      </c>
      <c r="B44" s="108"/>
      <c r="C44" s="109" t="s">
        <v>167</v>
      </c>
      <c r="D44" s="110">
        <v>1</v>
      </c>
      <c r="E44" s="111">
        <v>13.65</v>
      </c>
      <c r="F44" s="112"/>
      <c r="G44" s="83">
        <f>IFERROR(TRUNC(ROUND(D44*E44,2),2),0)</f>
        <v>13.65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226</v>
      </c>
      <c r="B45" s="115"/>
      <c r="C45" s="109" t="s">
        <v>22</v>
      </c>
      <c r="D45" s="110">
        <v>2</v>
      </c>
      <c r="E45" s="116">
        <v>1.26</v>
      </c>
      <c r="F45" s="78"/>
      <c r="G45" s="83">
        <f t="shared" ref="G45:G63" si="5">IFERROR(TRUNC(ROUND(D45*E45,2),2),0)</f>
        <v>2.52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227</v>
      </c>
      <c r="B46" s="115"/>
      <c r="C46" s="117" t="s">
        <v>22</v>
      </c>
      <c r="D46" s="118">
        <v>2</v>
      </c>
      <c r="E46" s="119">
        <v>1.5</v>
      </c>
      <c r="F46" s="76"/>
      <c r="G46" s="83">
        <f t="shared" si="5"/>
        <v>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228</v>
      </c>
      <c r="B47" s="115"/>
      <c r="C47" s="109" t="s">
        <v>11</v>
      </c>
      <c r="D47" s="110">
        <v>2</v>
      </c>
      <c r="E47" s="119">
        <v>0.5</v>
      </c>
      <c r="F47" s="76"/>
      <c r="G47" s="83">
        <f t="shared" si="5"/>
        <v>1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229</v>
      </c>
      <c r="B48" s="115"/>
      <c r="C48" s="109" t="s">
        <v>11</v>
      </c>
      <c r="D48" s="110">
        <v>1</v>
      </c>
      <c r="E48" s="119">
        <v>0.91</v>
      </c>
      <c r="F48" s="76"/>
      <c r="G48" s="83">
        <f t="shared" si="5"/>
        <v>0.91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21.08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</v>
      </c>
      <c r="F69" s="76"/>
      <c r="G69" s="83">
        <f>IFERROR(TRUNC(ROUND(D69*E69,2),2),0)</f>
        <v>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26.97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0.81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0.03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27.81</v>
      </c>
      <c r="U75" t="s">
        <v>158</v>
      </c>
      <c r="V75">
        <f>+TRUNC(ROUND(G29+G40+G71+G73+G74,2),2)</f>
        <v>6.73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21.08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26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3.2000000000000001E-2</v>
      </c>
      <c r="F12" s="76"/>
      <c r="G12" s="74">
        <f>IFERROR(TRUNC(ROUND(D12*E12,2),2),0)</f>
        <v>0.14000000000000001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3.2000000000000001E-2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3.2000000000000001E-2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3.2000000000000001E-2</v>
      </c>
      <c r="F15" s="76"/>
      <c r="G15" s="74">
        <f t="shared" si="1"/>
        <v>0.03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3.2000000000000001E-2</v>
      </c>
      <c r="F16" s="76"/>
      <c r="G16" s="74">
        <f t="shared" si="1"/>
        <v>0.02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3.2000000000000001E-2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3.2000000000000001E-2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3.2000000000000001E-2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3.2000000000000001E-2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3.2000000000000001E-2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3.2000000000000001E-2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3.2000000000000001E-2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11</v>
      </c>
      <c r="C24" s="73">
        <v>0.05</v>
      </c>
      <c r="D24" s="74">
        <f t="shared" si="0"/>
        <v>0.55000000000000004</v>
      </c>
      <c r="E24" s="75">
        <v>3.2000000000000001E-2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3.2000000000000001E-2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3.2000000000000001E-2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0.21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3.2000000000000001E-2</v>
      </c>
      <c r="F33" s="76"/>
      <c r="G33" s="76">
        <f>IFERROR(TRUNC(ROUND(D33*E33,2),2),0)</f>
        <v>0.18</v>
      </c>
    </row>
    <row r="34" spans="1:14" x14ac:dyDescent="0.25">
      <c r="A34" s="83" t="s">
        <v>137</v>
      </c>
      <c r="B34" s="99">
        <v>3</v>
      </c>
      <c r="C34" s="83">
        <v>5</v>
      </c>
      <c r="D34" s="74">
        <f t="shared" ref="D34:D38" si="3">IFERROR(ROUND(B34*C34,5),0)</f>
        <v>15</v>
      </c>
      <c r="E34" s="73">
        <v>3.2000000000000001E-2</v>
      </c>
      <c r="F34" s="76"/>
      <c r="G34" s="76">
        <f t="shared" ref="G34:G38" si="4">IFERROR(TRUNC(ROUND(D34*E34,2),2),0)</f>
        <v>0.48</v>
      </c>
    </row>
    <row r="35" spans="1:14" x14ac:dyDescent="0.25">
      <c r="A35" s="83" t="s">
        <v>138</v>
      </c>
      <c r="B35" s="99">
        <v>3</v>
      </c>
      <c r="C35" s="83">
        <v>4.5</v>
      </c>
      <c r="D35" s="74">
        <f t="shared" si="3"/>
        <v>13.5</v>
      </c>
      <c r="E35" s="73">
        <v>3.2000000000000001E-2</v>
      </c>
      <c r="F35" s="76"/>
      <c r="G35" s="76">
        <f t="shared" si="4"/>
        <v>0.43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3.2000000000000001E-2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3.2000000000000001E-2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1.0900000000000001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0.1</v>
      </c>
      <c r="F69" s="76"/>
      <c r="G69" s="83">
        <f>IFERROR(TRUNC(ROUND(D69*E69,2),2),0)</f>
        <v>0.1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1.4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0.04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1.44</v>
      </c>
      <c r="U75" t="s">
        <v>158</v>
      </c>
      <c r="V75">
        <f>+TRUNC(ROUND(G29+G40+G71+G73+G74,2),2)</f>
        <v>1.44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61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2.35E-2</v>
      </c>
      <c r="F12" s="76"/>
      <c r="G12" s="74">
        <f>IFERROR(TRUNC(ROUND(D12*E12,2),2),0)</f>
        <v>0.1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2.35E-2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2.35E-2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2.35E-2</v>
      </c>
      <c r="F15" s="76"/>
      <c r="G15" s="74">
        <f t="shared" si="1"/>
        <v>0.02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2.35E-2</v>
      </c>
      <c r="F16" s="76"/>
      <c r="G16" s="74">
        <f t="shared" si="1"/>
        <v>0.01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2.35E-2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2.35E-2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2.35E-2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2.35E-2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2.35E-2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2.35E-2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2.35E-2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11</v>
      </c>
      <c r="C24" s="73">
        <v>0.05</v>
      </c>
      <c r="D24" s="74">
        <f t="shared" si="0"/>
        <v>0.55000000000000004</v>
      </c>
      <c r="E24" s="75">
        <v>2.35E-2</v>
      </c>
      <c r="F24" s="76"/>
      <c r="G24" s="74">
        <f t="shared" si="1"/>
        <v>0.01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2.35E-2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2.35E-2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0.14000000000000001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2.35E-2</v>
      </c>
      <c r="F33" s="76"/>
      <c r="G33" s="76">
        <f>IFERROR(TRUNC(ROUND(D33*E33,2),2),0)</f>
        <v>0.13</v>
      </c>
    </row>
    <row r="34" spans="1:14" x14ac:dyDescent="0.25">
      <c r="A34" s="83" t="s">
        <v>137</v>
      </c>
      <c r="B34" s="99">
        <v>3</v>
      </c>
      <c r="C34" s="83">
        <v>5</v>
      </c>
      <c r="D34" s="74">
        <f t="shared" ref="D34:D38" si="3">IFERROR(ROUND(B34*C34,5),0)</f>
        <v>15</v>
      </c>
      <c r="E34" s="73">
        <v>2.35E-2</v>
      </c>
      <c r="F34" s="76"/>
      <c r="G34" s="76">
        <f t="shared" ref="G34:G38" si="4">IFERROR(TRUNC(ROUND(D34*E34,2),2),0)</f>
        <v>0.35</v>
      </c>
    </row>
    <row r="35" spans="1:14" x14ac:dyDescent="0.25">
      <c r="A35" s="83" t="s">
        <v>138</v>
      </c>
      <c r="B35" s="99">
        <v>3</v>
      </c>
      <c r="C35" s="83">
        <v>4.5</v>
      </c>
      <c r="D35" s="74">
        <f t="shared" si="3"/>
        <v>13.5</v>
      </c>
      <c r="E35" s="73">
        <v>2.35E-2</v>
      </c>
      <c r="F35" s="76"/>
      <c r="G35" s="76">
        <f t="shared" si="4"/>
        <v>0.32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2.35E-2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2.35E-2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0.8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0.1</v>
      </c>
      <c r="F69" s="76"/>
      <c r="G69" s="83">
        <f>IFERROR(TRUNC(ROUND(D69*E69,2),2),0)</f>
        <v>0.1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1.04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0.03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1.07</v>
      </c>
      <c r="U75" t="s">
        <v>158</v>
      </c>
      <c r="V75">
        <f>+TRUNC(ROUND(G29+G40+G71+G73+G74,2),2)</f>
        <v>1.07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62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0.32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0.32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0.32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0.32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0.32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0.32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0.32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0.32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0.32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0.32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0.32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0</v>
      </c>
      <c r="C24" s="73">
        <v>0.05</v>
      </c>
      <c r="D24" s="74">
        <f t="shared" si="0"/>
        <v>0</v>
      </c>
      <c r="E24" s="75">
        <v>0.32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0.32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0.32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0.32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0.32</v>
      </c>
      <c r="F34" s="76"/>
      <c r="G34" s="76">
        <f t="shared" ref="G34:G38" si="4">IFERROR(TRUNC(ROUND(D34*E34,2),2),0)</f>
        <v>1.6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0.32</v>
      </c>
      <c r="F35" s="76"/>
      <c r="G35" s="76">
        <f t="shared" si="4"/>
        <v>1.44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0.32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0.32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3.04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1.41</v>
      </c>
      <c r="F69" s="76"/>
      <c r="G69" s="83">
        <f>IFERROR(TRUNC(ROUND(D69*E69,2),2),0)</f>
        <v>1.41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1.41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4.45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0.13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4.58</v>
      </c>
      <c r="U75" t="s">
        <v>158</v>
      </c>
      <c r="V75">
        <f>+TRUNC(ROUND(G29+G40+G71+G73+G74,2),2)</f>
        <v>4.58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27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0.48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0.48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0.48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0.48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0.48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0.48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0.48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0.48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0.48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0.48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0</v>
      </c>
      <c r="C22" s="73">
        <v>0.17</v>
      </c>
      <c r="D22" s="74">
        <f t="shared" si="0"/>
        <v>0</v>
      </c>
      <c r="E22" s="75">
        <v>0.48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0</v>
      </c>
      <c r="C23" s="73">
        <v>0.05</v>
      </c>
      <c r="D23" s="74">
        <f t="shared" si="0"/>
        <v>0</v>
      </c>
      <c r="E23" s="75">
        <v>0.48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0</v>
      </c>
      <c r="C24" s="73">
        <v>0.05</v>
      </c>
      <c r="D24" s="74">
        <f t="shared" si="0"/>
        <v>0</v>
      </c>
      <c r="E24" s="75">
        <v>0.48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0.48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0.48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0.48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0.48</v>
      </c>
      <c r="F34" s="76"/>
      <c r="G34" s="76">
        <f t="shared" ref="G34:G38" si="4">IFERROR(TRUNC(ROUND(D34*E34,2),2),0)</f>
        <v>2.4</v>
      </c>
    </row>
    <row r="35" spans="1:14" x14ac:dyDescent="0.25">
      <c r="A35" s="83" t="s">
        <v>138</v>
      </c>
      <c r="B35" s="99">
        <v>0</v>
      </c>
      <c r="C35" s="83">
        <v>4.5</v>
      </c>
      <c r="D35" s="74">
        <f t="shared" si="3"/>
        <v>0</v>
      </c>
      <c r="E35" s="73">
        <v>0.48</v>
      </c>
      <c r="F35" s="76"/>
      <c r="G35" s="76">
        <f t="shared" si="4"/>
        <v>0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0.48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0.48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230</v>
      </c>
      <c r="B44" s="108"/>
      <c r="C44" s="109" t="s">
        <v>11</v>
      </c>
      <c r="D44" s="110">
        <v>1</v>
      </c>
      <c r="E44" s="111">
        <v>24.57</v>
      </c>
      <c r="F44" s="112"/>
      <c r="G44" s="83">
        <f>IFERROR(TRUNC(ROUND(D44*E44,2),2),0)</f>
        <v>24.57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231</v>
      </c>
      <c r="B45" s="115"/>
      <c r="C45" s="109" t="s">
        <v>11</v>
      </c>
      <c r="D45" s="110">
        <v>1</v>
      </c>
      <c r="E45" s="116">
        <v>5.01</v>
      </c>
      <c r="F45" s="78"/>
      <c r="G45" s="83">
        <f t="shared" ref="G45:G63" si="5">IFERROR(TRUNC(ROUND(D45*E45,2),2),0)</f>
        <v>5.01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232</v>
      </c>
      <c r="B46" s="115"/>
      <c r="C46" s="117" t="s">
        <v>22</v>
      </c>
      <c r="D46" s="118">
        <v>3</v>
      </c>
      <c r="E46" s="119">
        <v>2.2400000000000002</v>
      </c>
      <c r="F46" s="76"/>
      <c r="G46" s="83">
        <f t="shared" si="5"/>
        <v>6.72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233</v>
      </c>
      <c r="B47" s="115"/>
      <c r="C47" s="109" t="s">
        <v>234</v>
      </c>
      <c r="D47" s="110">
        <v>1</v>
      </c>
      <c r="E47" s="119">
        <v>0.27</v>
      </c>
      <c r="F47" s="76"/>
      <c r="G47" s="83">
        <f t="shared" si="5"/>
        <v>0.27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235</v>
      </c>
      <c r="B48" s="115"/>
      <c r="C48" s="109" t="s">
        <v>11</v>
      </c>
      <c r="D48" s="110">
        <v>1</v>
      </c>
      <c r="E48" s="119">
        <v>27.3</v>
      </c>
      <c r="F48" s="76"/>
      <c r="G48" s="83">
        <f t="shared" si="5"/>
        <v>27.3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218</v>
      </c>
      <c r="B49" s="115"/>
      <c r="C49" s="109" t="s">
        <v>11</v>
      </c>
      <c r="D49" s="110">
        <v>3</v>
      </c>
      <c r="E49" s="119">
        <v>3.91</v>
      </c>
      <c r="F49" s="76"/>
      <c r="G49" s="83">
        <f t="shared" si="5"/>
        <v>11.73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236</v>
      </c>
      <c r="B50" s="115"/>
      <c r="C50" s="109" t="s">
        <v>11</v>
      </c>
      <c r="D50" s="110">
        <v>1</v>
      </c>
      <c r="E50" s="119">
        <v>3</v>
      </c>
      <c r="F50" s="76"/>
      <c r="G50" s="83">
        <f t="shared" si="5"/>
        <v>3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78.599999999999994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4</v>
      </c>
      <c r="F69" s="76"/>
      <c r="G69" s="83">
        <f>IFERROR(TRUNC(ROUND(D69*E69,2),2),0)</f>
        <v>4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4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85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2.5499999999999998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87.64</v>
      </c>
      <c r="U75" t="s">
        <v>158</v>
      </c>
      <c r="V75">
        <f>+TRUNC(ROUND(G29+G40+G71+G73+G74,2),2)</f>
        <v>9.0399999999999991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78.599999999999994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63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0.32</v>
      </c>
      <c r="F12" s="76"/>
      <c r="G12" s="74">
        <f>IFERROR(TRUNC(ROUND(D12*E12,2),2),0)</f>
        <v>1.36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0.32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0.32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0.32</v>
      </c>
      <c r="F16" s="76"/>
      <c r="G16" s="74">
        <f t="shared" si="1"/>
        <v>0.16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0.32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0.32</v>
      </c>
      <c r="F18" s="76"/>
      <c r="G18" s="74">
        <f t="shared" si="1"/>
        <v>0.05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0.32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0.32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0.32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0.32</v>
      </c>
      <c r="F22" s="76"/>
      <c r="G22" s="74">
        <f t="shared" si="1"/>
        <v>0.05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0.32</v>
      </c>
      <c r="F23" s="76"/>
      <c r="G23" s="74">
        <f t="shared" si="1"/>
        <v>0.02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0.32</v>
      </c>
      <c r="F24" s="76"/>
      <c r="G24" s="74">
        <f t="shared" si="1"/>
        <v>0.05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0.32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0.32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1.69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0.32</v>
      </c>
      <c r="F33" s="76"/>
      <c r="G33" s="76">
        <f>IFERROR(TRUNC(ROUND(D33*E33,2),2),0)</f>
        <v>1.76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0.32</v>
      </c>
      <c r="F34" s="76"/>
      <c r="G34" s="76">
        <f t="shared" ref="G34:G38" si="4">IFERROR(TRUNC(ROUND(D34*E34,2),2),0)</f>
        <v>1.6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0.32</v>
      </c>
      <c r="F35" s="76"/>
      <c r="G35" s="76">
        <f t="shared" si="4"/>
        <v>1.44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0.32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0.32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4.8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1.68</v>
      </c>
      <c r="F69" s="76"/>
      <c r="G69" s="83">
        <f>IFERROR(TRUNC(ROUND(D69*E69,2),2),0)</f>
        <v>1.68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1.68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8.17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0.25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8.43</v>
      </c>
      <c r="U75" t="s">
        <v>158</v>
      </c>
      <c r="V75">
        <f>+TRUNC(ROUND(G29+G40+G71+G73+G74,2),2)</f>
        <v>8.43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42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0.5</v>
      </c>
      <c r="C12" s="73">
        <v>4.25</v>
      </c>
      <c r="D12" s="74">
        <f>IFERROR(ROUND(B12*C12,5),0)</f>
        <v>2.125</v>
      </c>
      <c r="E12" s="75">
        <v>0.96</v>
      </c>
      <c r="F12" s="76"/>
      <c r="G12" s="74">
        <f>IFERROR(TRUNC(ROUND(D12*E12,2),2),0)</f>
        <v>2.04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0.96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0.96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0.96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0.96</v>
      </c>
      <c r="F16" s="76"/>
      <c r="G16" s="74">
        <f t="shared" si="1"/>
        <v>0.48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0.96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0.96</v>
      </c>
      <c r="F18" s="76"/>
      <c r="G18" s="74">
        <f t="shared" si="1"/>
        <v>0.14000000000000001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0.96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0.96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0.96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0.96</v>
      </c>
      <c r="F22" s="76"/>
      <c r="G22" s="74">
        <f t="shared" si="1"/>
        <v>0.16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0.96</v>
      </c>
      <c r="F23" s="76"/>
      <c r="G23" s="74">
        <f t="shared" si="1"/>
        <v>0.05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0.96</v>
      </c>
      <c r="F24" s="76"/>
      <c r="G24" s="74">
        <f t="shared" si="1"/>
        <v>0.14000000000000001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0.96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0.96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3.01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0.2</v>
      </c>
      <c r="C33" s="83">
        <v>5.5</v>
      </c>
      <c r="D33" s="74">
        <f>IFERROR(ROUND(B33*C33,5),0)</f>
        <v>1.1000000000000001</v>
      </c>
      <c r="E33" s="73">
        <v>0.96</v>
      </c>
      <c r="F33" s="76"/>
      <c r="G33" s="76">
        <f>IFERROR(TRUNC(ROUND(D33*E33,2),2),0)</f>
        <v>1.06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0.96</v>
      </c>
      <c r="F34" s="76"/>
      <c r="G34" s="76">
        <f t="shared" ref="G34:G38" si="4">IFERROR(TRUNC(ROUND(D34*E34,2),2),0)</f>
        <v>4.8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0.96</v>
      </c>
      <c r="F35" s="76"/>
      <c r="G35" s="76">
        <f t="shared" si="4"/>
        <v>4.32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0.96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0.96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10.18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219</v>
      </c>
      <c r="B44" s="108"/>
      <c r="C44" s="109" t="s">
        <v>11</v>
      </c>
      <c r="D44" s="110">
        <v>1</v>
      </c>
      <c r="E44" s="111">
        <v>18.97</v>
      </c>
      <c r="F44" s="112"/>
      <c r="G44" s="83">
        <f>IFERROR(TRUNC(ROUND(D44*E44,2),2),0)</f>
        <v>18.97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185</v>
      </c>
      <c r="B45" s="115"/>
      <c r="C45" s="109" t="s">
        <v>186</v>
      </c>
      <c r="D45" s="110">
        <v>20</v>
      </c>
      <c r="E45" s="116">
        <v>0.1</v>
      </c>
      <c r="F45" s="78"/>
      <c r="G45" s="83">
        <f t="shared" ref="G45:G63" si="5">IFERROR(TRUNC(ROUND(D45*E45,2),2),0)</f>
        <v>2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187</v>
      </c>
      <c r="B46" s="115"/>
      <c r="C46" s="117" t="s">
        <v>22</v>
      </c>
      <c r="D46" s="118">
        <v>1.6</v>
      </c>
      <c r="E46" s="119">
        <v>1.875</v>
      </c>
      <c r="F46" s="76"/>
      <c r="G46" s="83">
        <f t="shared" si="5"/>
        <v>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188</v>
      </c>
      <c r="B47" s="115"/>
      <c r="C47" s="109" t="s">
        <v>189</v>
      </c>
      <c r="D47" s="110">
        <v>0.05</v>
      </c>
      <c r="E47" s="119">
        <v>14</v>
      </c>
      <c r="F47" s="76"/>
      <c r="G47" s="83">
        <f t="shared" si="5"/>
        <v>0.7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190</v>
      </c>
      <c r="B48" s="115"/>
      <c r="C48" s="109" t="s">
        <v>189</v>
      </c>
      <c r="D48" s="110">
        <v>0.05</v>
      </c>
      <c r="E48" s="119">
        <v>14</v>
      </c>
      <c r="F48" s="76"/>
      <c r="G48" s="83">
        <f t="shared" si="5"/>
        <v>0.7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191</v>
      </c>
      <c r="B49" s="115"/>
      <c r="C49" s="109" t="s">
        <v>11</v>
      </c>
      <c r="D49" s="110">
        <v>1</v>
      </c>
      <c r="E49" s="119">
        <v>0.98</v>
      </c>
      <c r="F49" s="76"/>
      <c r="G49" s="83">
        <f t="shared" si="5"/>
        <v>0.98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192</v>
      </c>
      <c r="B50" s="115"/>
      <c r="C50" s="109" t="s">
        <v>11</v>
      </c>
      <c r="D50" s="110">
        <v>1</v>
      </c>
      <c r="E50" s="119">
        <v>4.46</v>
      </c>
      <c r="F50" s="76"/>
      <c r="G50" s="83">
        <f t="shared" si="5"/>
        <v>4.46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1.57</v>
      </c>
      <c r="F64" s="103"/>
      <c r="G64" s="103">
        <f>TRUNC(ROUND(SUM(G44:G63),2),2)</f>
        <v>30.81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0.32</v>
      </c>
      <c r="F69" s="76"/>
      <c r="G69" s="83">
        <f>IFERROR(TRUNC(ROUND(D69*E69,2),2),0)</f>
        <v>0.32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0.32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44.32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1.33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45.7</v>
      </c>
      <c r="U75" t="s">
        <v>158</v>
      </c>
      <c r="V75">
        <f>+TRUNC(ROUND(G29+G40+G71+G73+G74,2),2)</f>
        <v>14.89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30.81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40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1.84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1.84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1.84</v>
      </c>
      <c r="F14" s="76"/>
      <c r="G14" s="74">
        <f t="shared" si="1"/>
        <v>18.399999999999999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1.84</v>
      </c>
      <c r="F15" s="76"/>
      <c r="G15" s="74">
        <f t="shared" si="1"/>
        <v>1.84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1.84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1.84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1.84</v>
      </c>
      <c r="F18" s="76"/>
      <c r="G18" s="74">
        <f t="shared" si="1"/>
        <v>0.28000000000000003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1.84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1.84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1.84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1.84</v>
      </c>
      <c r="F22" s="76"/>
      <c r="G22" s="74">
        <f t="shared" si="1"/>
        <v>0.31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1.84</v>
      </c>
      <c r="F23" s="76"/>
      <c r="G23" s="74">
        <f t="shared" si="1"/>
        <v>0.09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1.84</v>
      </c>
      <c r="F24" s="76"/>
      <c r="G24" s="74">
        <f t="shared" si="1"/>
        <v>0.55000000000000004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1.84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1.84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21.47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1.84</v>
      </c>
      <c r="F33" s="76"/>
      <c r="G33" s="76">
        <f>IFERROR(TRUNC(ROUND(D33*E33,2),2),0)</f>
        <v>10.119999999999999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1.84</v>
      </c>
      <c r="F34" s="76"/>
      <c r="G34" s="76">
        <f t="shared" ref="G34:G38" si="4">IFERROR(TRUNC(ROUND(D34*E34,2),2),0)</f>
        <v>9.1999999999999993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1.84</v>
      </c>
      <c r="F35" s="76"/>
      <c r="G35" s="76">
        <f t="shared" si="4"/>
        <v>8.2799999999999994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1.84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1.84</v>
      </c>
      <c r="F37" s="76"/>
      <c r="G37" s="76">
        <f t="shared" si="4"/>
        <v>11.96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39.56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162</v>
      </c>
      <c r="B44" s="108"/>
      <c r="C44" s="109" t="s">
        <v>11</v>
      </c>
      <c r="D44" s="110">
        <v>1</v>
      </c>
      <c r="E44" s="111">
        <v>455</v>
      </c>
      <c r="F44" s="112"/>
      <c r="G44" s="83">
        <f>IFERROR(TRUNC(ROUND(D44*E44,2),2),0)</f>
        <v>455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455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521.03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15.63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0.56999999999999995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537.23</v>
      </c>
      <c r="U75" t="s">
        <v>158</v>
      </c>
      <c r="V75">
        <f>+TRUNC(ROUND(G29+G40+G71+G73+G74,2),2)</f>
        <v>82.23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455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64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0.5</v>
      </c>
      <c r="C12" s="73">
        <v>4.25</v>
      </c>
      <c r="D12" s="74">
        <f>IFERROR(ROUND(B12*C12,5),0)</f>
        <v>2.125</v>
      </c>
      <c r="E12" s="75">
        <v>0.11</v>
      </c>
      <c r="F12" s="76"/>
      <c r="G12" s="74">
        <f>IFERROR(TRUNC(ROUND(D12*E12,2),2),0)</f>
        <v>0.23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0.11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0.11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0.11</v>
      </c>
      <c r="F16" s="76"/>
      <c r="G16" s="74">
        <f t="shared" si="1"/>
        <v>0.06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0.11</v>
      </c>
      <c r="F18" s="76"/>
      <c r="G18" s="74">
        <f t="shared" si="1"/>
        <v>0.02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0.11</v>
      </c>
      <c r="F22" s="76"/>
      <c r="G22" s="74">
        <f t="shared" si="1"/>
        <v>0.02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0.11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0.11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0.11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0.36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0.2</v>
      </c>
      <c r="C33" s="83">
        <v>5.5</v>
      </c>
      <c r="D33" s="74">
        <f>IFERROR(ROUND(B33*C33,5),0)</f>
        <v>1.1000000000000001</v>
      </c>
      <c r="E33" s="73">
        <v>0.11</v>
      </c>
      <c r="F33" s="76"/>
      <c r="G33" s="76">
        <f>IFERROR(TRUNC(ROUND(D33*E33,2),2),0)</f>
        <v>0.12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0.11</v>
      </c>
      <c r="F34" s="76"/>
      <c r="G34" s="76">
        <f t="shared" ref="G34:G38" si="4">IFERROR(TRUNC(ROUND(D34*E34,2),2),0)</f>
        <v>0.55000000000000004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0.11</v>
      </c>
      <c r="F35" s="76"/>
      <c r="G35" s="76">
        <f t="shared" si="4"/>
        <v>0.5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0.11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1.17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237</v>
      </c>
      <c r="B44" s="108"/>
      <c r="C44" s="109" t="s">
        <v>206</v>
      </c>
      <c r="D44" s="110">
        <v>1</v>
      </c>
      <c r="E44" s="111">
        <v>2</v>
      </c>
      <c r="F44" s="112"/>
      <c r="G44" s="83">
        <f>IFERROR(TRUNC(ROUND(D44*E44,2),2),0)</f>
        <v>2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173</v>
      </c>
      <c r="B45" s="115"/>
      <c r="C45" s="109" t="s">
        <v>173</v>
      </c>
      <c r="D45" s="110" t="s">
        <v>173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173</v>
      </c>
      <c r="B46" s="115"/>
      <c r="C46" s="117" t="s">
        <v>173</v>
      </c>
      <c r="D46" s="118" t="s">
        <v>173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173</v>
      </c>
      <c r="B47" s="115"/>
      <c r="C47" s="109" t="s">
        <v>173</v>
      </c>
      <c r="D47" s="110" t="s">
        <v>173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2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0.39</v>
      </c>
      <c r="F69" s="76"/>
      <c r="G69" s="83">
        <f>IFERROR(TRUNC(ROUND(D69*E69,2),2),0)</f>
        <v>0.39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0.39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3.92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0.12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4.04</v>
      </c>
      <c r="U75" t="s">
        <v>158</v>
      </c>
      <c r="V75">
        <f>+TRUNC(ROUND(G29+G40+G71+G73+G74,2),2)</f>
        <v>2.04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28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0.5</v>
      </c>
      <c r="C12" s="73">
        <v>4.25</v>
      </c>
      <c r="D12" s="74">
        <f>IFERROR(ROUND(B12*C12,5),0)</f>
        <v>2.125</v>
      </c>
      <c r="E12" s="75">
        <v>0.12</v>
      </c>
      <c r="F12" s="76"/>
      <c r="G12" s="74">
        <f>IFERROR(TRUNC(ROUND(D12*E12,2),2),0)</f>
        <v>0.26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0.12</v>
      </c>
      <c r="F16" s="76"/>
      <c r="G16" s="74">
        <f t="shared" si="1"/>
        <v>0.06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0.12</v>
      </c>
      <c r="F18" s="76"/>
      <c r="G18" s="74">
        <f t="shared" si="1"/>
        <v>0.02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0.12</v>
      </c>
      <c r="F22" s="76"/>
      <c r="G22" s="74">
        <f t="shared" si="1"/>
        <v>0.02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0.12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0.12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0.39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0.2</v>
      </c>
      <c r="C33" s="83">
        <v>5.5</v>
      </c>
      <c r="D33" s="74">
        <f>IFERROR(ROUND(B33*C33,5),0)</f>
        <v>1.1000000000000001</v>
      </c>
      <c r="E33" s="73">
        <v>0.12</v>
      </c>
      <c r="F33" s="76"/>
      <c r="G33" s="76">
        <f>IFERROR(TRUNC(ROUND(D33*E33,2),2),0)</f>
        <v>0.13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0.12</v>
      </c>
      <c r="F34" s="76"/>
      <c r="G34" s="76">
        <f t="shared" ref="G34:G38" si="4">IFERROR(TRUNC(ROUND(D34*E34,2),2),0)</f>
        <v>0.6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0.12</v>
      </c>
      <c r="F35" s="76"/>
      <c r="G35" s="76">
        <f t="shared" si="4"/>
        <v>0.54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0.12</v>
      </c>
      <c r="F37" s="76"/>
      <c r="G37" s="76">
        <f t="shared" si="4"/>
        <v>0.78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2.0499999999999998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238</v>
      </c>
      <c r="B44" s="108"/>
      <c r="C44" s="109" t="s">
        <v>206</v>
      </c>
      <c r="D44" s="110">
        <v>1</v>
      </c>
      <c r="E44" s="111">
        <v>2.33</v>
      </c>
      <c r="F44" s="112"/>
      <c r="G44" s="83">
        <f>IFERROR(TRUNC(ROUND(D44*E44,2),2),0)</f>
        <v>2.33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173</v>
      </c>
      <c r="B45" s="115"/>
      <c r="C45" s="109" t="s">
        <v>173</v>
      </c>
      <c r="D45" s="110" t="s">
        <v>173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173</v>
      </c>
      <c r="B46" s="115"/>
      <c r="C46" s="117" t="s">
        <v>173</v>
      </c>
      <c r="D46" s="118" t="s">
        <v>173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173</v>
      </c>
      <c r="B47" s="115"/>
      <c r="C47" s="109" t="s">
        <v>173</v>
      </c>
      <c r="D47" s="110" t="s">
        <v>173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2.33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0.51</v>
      </c>
      <c r="F69" s="76"/>
      <c r="G69" s="83">
        <f>IFERROR(TRUNC(ROUND(D69*E69,2),2),0)</f>
        <v>0.51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0.51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5.28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0.16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5.45</v>
      </c>
      <c r="U75" t="s">
        <v>158</v>
      </c>
      <c r="V75">
        <f>+TRUNC(ROUND(G29+G40+G71+G73+G74,2),2)</f>
        <v>3.12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2.33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65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0.21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0.21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0.21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0.21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0.21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0.21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0.21</v>
      </c>
      <c r="F18" s="76"/>
      <c r="G18" s="74">
        <f t="shared" si="1"/>
        <v>0.03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0.21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0.21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0.21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0.21</v>
      </c>
      <c r="F22" s="76"/>
      <c r="G22" s="74">
        <f t="shared" si="1"/>
        <v>0.04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0.21</v>
      </c>
      <c r="F23" s="76"/>
      <c r="G23" s="74">
        <f t="shared" si="1"/>
        <v>0.01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2</v>
      </c>
      <c r="C24" s="73">
        <v>0.05</v>
      </c>
      <c r="D24" s="74">
        <f t="shared" si="0"/>
        <v>0.1</v>
      </c>
      <c r="E24" s="75">
        <v>0.21</v>
      </c>
      <c r="F24" s="76"/>
      <c r="G24" s="74">
        <f t="shared" si="1"/>
        <v>0.02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0.21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0.21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0.1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0.21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0.21</v>
      </c>
      <c r="F34" s="76"/>
      <c r="G34" s="76">
        <f t="shared" ref="G34:G38" si="4">IFERROR(TRUNC(ROUND(D34*E34,2),2),0)</f>
        <v>1.05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0.21</v>
      </c>
      <c r="F35" s="76"/>
      <c r="G35" s="76">
        <f t="shared" si="4"/>
        <v>0.95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0.21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0.21</v>
      </c>
      <c r="F37" s="76"/>
      <c r="G37" s="76">
        <f t="shared" si="4"/>
        <v>1.37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3.37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38.25" x14ac:dyDescent="0.25">
      <c r="A44" s="107" t="s">
        <v>239</v>
      </c>
      <c r="B44" s="108"/>
      <c r="C44" s="109" t="s">
        <v>11</v>
      </c>
      <c r="D44" s="110">
        <v>1</v>
      </c>
      <c r="E44" s="111">
        <v>4.55</v>
      </c>
      <c r="F44" s="112"/>
      <c r="G44" s="83">
        <f>IFERROR(TRUNC(ROUND(D44*E44,2),2),0)</f>
        <v>4.55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173</v>
      </c>
      <c r="B45" s="115"/>
      <c r="C45" s="109" t="s">
        <v>173</v>
      </c>
      <c r="D45" s="110" t="s">
        <v>173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173</v>
      </c>
      <c r="B46" s="115"/>
      <c r="C46" s="117" t="s">
        <v>173</v>
      </c>
      <c r="D46" s="118" t="s">
        <v>173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173</v>
      </c>
      <c r="B47" s="115"/>
      <c r="C47" s="109" t="s">
        <v>173</v>
      </c>
      <c r="D47" s="110" t="s">
        <v>173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4.55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0.5</v>
      </c>
      <c r="F69" s="76"/>
      <c r="G69" s="83">
        <f>IFERROR(TRUNC(ROUND(D69*E69,2),2),0)</f>
        <v>0.5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8.52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0.26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8.7899999999999991</v>
      </c>
      <c r="U75" t="s">
        <v>158</v>
      </c>
      <c r="V75">
        <f>+TRUNC(ROUND(G29+G40+G71+G73+G74,2),2)</f>
        <v>4.24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4.55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39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0.38</v>
      </c>
      <c r="F12" s="76"/>
      <c r="G12" s="74">
        <f>IFERROR(TRUNC(ROUND(D12*E12,2),2),0)</f>
        <v>1.62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0.38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0.38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0.38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0.38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0.38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0.38</v>
      </c>
      <c r="F18" s="76"/>
      <c r="G18" s="74">
        <f t="shared" si="1"/>
        <v>0.11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0.38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0.38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0.38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0.38</v>
      </c>
      <c r="F22" s="76"/>
      <c r="G22" s="74">
        <f t="shared" si="1"/>
        <v>0.06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0.38</v>
      </c>
      <c r="F23" s="76"/>
      <c r="G23" s="74">
        <f t="shared" si="1"/>
        <v>0.04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0.38</v>
      </c>
      <c r="F24" s="76"/>
      <c r="G24" s="74">
        <f t="shared" si="1"/>
        <v>0.06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0.38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0.38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1.89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0.38</v>
      </c>
      <c r="F33" s="76"/>
      <c r="G33" s="76">
        <f>IFERROR(TRUNC(ROUND(D33*E33,2),2),0)</f>
        <v>2.09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0.38</v>
      </c>
      <c r="F34" s="76"/>
      <c r="G34" s="76">
        <f t="shared" ref="G34:G38" si="4">IFERROR(TRUNC(ROUND(D34*E34,2),2),0)</f>
        <v>1.9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0.38</v>
      </c>
      <c r="F35" s="76"/>
      <c r="G35" s="76">
        <f t="shared" si="4"/>
        <v>1.71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0.38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0.38</v>
      </c>
      <c r="F37" s="76"/>
      <c r="G37" s="76">
        <f t="shared" si="4"/>
        <v>2.4700000000000002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8.17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240</v>
      </c>
      <c r="B44" s="108"/>
      <c r="C44" s="109" t="s">
        <v>11</v>
      </c>
      <c r="D44" s="110">
        <v>1</v>
      </c>
      <c r="E44" s="111">
        <v>151.66</v>
      </c>
      <c r="F44" s="112"/>
      <c r="G44" s="83">
        <f>IFERROR(TRUNC(ROUND(D44*E44,2),2),0)</f>
        <v>151.66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241</v>
      </c>
      <c r="B45" s="115"/>
      <c r="C45" s="109" t="s">
        <v>22</v>
      </c>
      <c r="D45" s="110" t="s">
        <v>242</v>
      </c>
      <c r="E45" s="116">
        <v>2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243</v>
      </c>
      <c r="B46" s="115"/>
      <c r="C46" s="117" t="s">
        <v>11</v>
      </c>
      <c r="D46" s="118">
        <v>3</v>
      </c>
      <c r="E46" s="119">
        <v>5.46</v>
      </c>
      <c r="F46" s="76"/>
      <c r="G46" s="83">
        <f t="shared" si="5"/>
        <v>16.38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244</v>
      </c>
      <c r="B47" s="115"/>
      <c r="C47" s="109" t="s">
        <v>11</v>
      </c>
      <c r="D47" s="110">
        <v>1</v>
      </c>
      <c r="E47" s="119">
        <v>13.7</v>
      </c>
      <c r="F47" s="76"/>
      <c r="G47" s="83">
        <f t="shared" si="5"/>
        <v>13.7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173</v>
      </c>
      <c r="B48" s="115"/>
      <c r="C48" s="109" t="s">
        <v>173</v>
      </c>
      <c r="D48" s="110" t="s">
        <v>173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173</v>
      </c>
      <c r="B49" s="115"/>
      <c r="C49" s="109" t="s">
        <v>173</v>
      </c>
      <c r="D49" s="110" t="s">
        <v>173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173</v>
      </c>
      <c r="B50" s="115"/>
      <c r="C50" s="109" t="s">
        <v>173</v>
      </c>
      <c r="D50" s="110" t="s">
        <v>173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173</v>
      </c>
      <c r="B51" s="115"/>
      <c r="C51" s="109" t="s">
        <v>173</v>
      </c>
      <c r="D51" s="110" t="s">
        <v>173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173</v>
      </c>
      <c r="B52" s="115"/>
      <c r="C52" s="109" t="s">
        <v>173</v>
      </c>
      <c r="D52" s="110" t="s">
        <v>173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173</v>
      </c>
      <c r="B53" s="115"/>
      <c r="C53" s="109" t="s">
        <v>173</v>
      </c>
      <c r="D53" s="110" t="s">
        <v>173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173</v>
      </c>
      <c r="B54" s="115"/>
      <c r="C54" s="109" t="s">
        <v>173</v>
      </c>
      <c r="D54" s="110" t="s">
        <v>173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173</v>
      </c>
      <c r="B55" s="73"/>
      <c r="C55" s="109" t="s">
        <v>173</v>
      </c>
      <c r="D55" s="110" t="s">
        <v>173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173</v>
      </c>
      <c r="B56" s="115"/>
      <c r="C56" s="109" t="s">
        <v>173</v>
      </c>
      <c r="D56" s="110" t="s">
        <v>173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173</v>
      </c>
      <c r="B57" s="115"/>
      <c r="C57" s="109" t="s">
        <v>173</v>
      </c>
      <c r="D57" s="110" t="s">
        <v>173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173</v>
      </c>
      <c r="B58" s="115"/>
      <c r="C58" s="109" t="s">
        <v>173</v>
      </c>
      <c r="D58" s="110" t="s">
        <v>173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173</v>
      </c>
      <c r="B59" s="115"/>
      <c r="C59" s="109" t="s">
        <v>173</v>
      </c>
      <c r="D59" s="110" t="s">
        <v>173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173</v>
      </c>
      <c r="B60" s="115"/>
      <c r="C60" s="109" t="s">
        <v>173</v>
      </c>
      <c r="D60" s="110" t="s">
        <v>173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173</v>
      </c>
      <c r="B61" s="73"/>
      <c r="C61" s="83" t="s">
        <v>173</v>
      </c>
      <c r="D61" s="83" t="s">
        <v>173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173</v>
      </c>
      <c r="B62" s="73"/>
      <c r="C62" s="83" t="s">
        <v>173</v>
      </c>
      <c r="D62" s="83" t="s">
        <v>173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173</v>
      </c>
      <c r="B63" s="87"/>
      <c r="C63" s="86" t="s">
        <v>173</v>
      </c>
      <c r="D63" s="86" t="s">
        <v>173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173</v>
      </c>
      <c r="B64" s="91"/>
      <c r="C64" s="90" t="s">
        <v>173</v>
      </c>
      <c r="D64" s="90" t="s">
        <v>173</v>
      </c>
      <c r="E64" s="102">
        <v>0</v>
      </c>
      <c r="F64" s="103"/>
      <c r="G64" s="103">
        <f>TRUNC(ROUND(SUM(G44:G63),2),2)</f>
        <v>181.74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2</v>
      </c>
      <c r="F69" s="76"/>
      <c r="G69" s="83">
        <f>IFERROR(TRUNC(ROUND(D69*E69,2),2),0)</f>
        <v>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193.8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5.81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0.21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199.82</v>
      </c>
      <c r="U75" t="s">
        <v>158</v>
      </c>
      <c r="V75">
        <f>+TRUNC(ROUND(G29+G40+G71+G73+G74,2),2)</f>
        <v>18.079999999999998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181.74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66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0.54</v>
      </c>
      <c r="F12" s="76"/>
      <c r="G12" s="74">
        <f>IFERROR(TRUNC(ROUND(D12*E12,2),2),0)</f>
        <v>2.2999999999999998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0.54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0.54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0.54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0.54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0.54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0.54</v>
      </c>
      <c r="F18" s="76"/>
      <c r="G18" s="74">
        <f t="shared" si="1"/>
        <v>0.16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0.54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0.54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0.54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0.54</v>
      </c>
      <c r="F22" s="76"/>
      <c r="G22" s="74">
        <f t="shared" si="1"/>
        <v>0.09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0.54</v>
      </c>
      <c r="F23" s="76"/>
      <c r="G23" s="74">
        <f t="shared" si="1"/>
        <v>0.05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0.54</v>
      </c>
      <c r="F24" s="76"/>
      <c r="G24" s="74">
        <f t="shared" si="1"/>
        <v>0.08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0.54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0.54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2.68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0.54</v>
      </c>
      <c r="F33" s="76"/>
      <c r="G33" s="76">
        <f>IFERROR(TRUNC(ROUND(D33*E33,2),2),0)</f>
        <v>2.97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0.54</v>
      </c>
      <c r="F34" s="76"/>
      <c r="G34" s="76">
        <f t="shared" ref="G34:G38" si="4">IFERROR(TRUNC(ROUND(D34*E34,2),2),0)</f>
        <v>2.7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0.54</v>
      </c>
      <c r="F35" s="76"/>
      <c r="G35" s="76">
        <f t="shared" si="4"/>
        <v>2.4300000000000002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0.54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0.54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8.1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1.32</v>
      </c>
      <c r="F69" s="76"/>
      <c r="G69" s="83">
        <f>IFERROR(TRUNC(ROUND(D69*E69,2),2),0)</f>
        <v>1.32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1.32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12.1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0.36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12.47</v>
      </c>
      <c r="U75" t="s">
        <v>158</v>
      </c>
      <c r="V75">
        <f>+TRUNC(ROUND(G29+G40+G71+G73+G74,2),2)</f>
        <v>12.47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67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0.17</v>
      </c>
      <c r="F12" s="76"/>
      <c r="G12" s="74">
        <f>IFERROR(TRUNC(ROUND(D12*E12,2),2),0)</f>
        <v>0.72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0.17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0.17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0.17</v>
      </c>
      <c r="F18" s="76"/>
      <c r="G18" s="74">
        <f t="shared" si="1"/>
        <v>0.05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0.17</v>
      </c>
      <c r="F22" s="76"/>
      <c r="G22" s="74">
        <f t="shared" si="1"/>
        <v>0.03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0.17</v>
      </c>
      <c r="F23" s="76"/>
      <c r="G23" s="74">
        <f t="shared" si="1"/>
        <v>0.02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0.17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0.17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0.85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0.17</v>
      </c>
      <c r="F33" s="76"/>
      <c r="G33" s="76">
        <f>IFERROR(TRUNC(ROUND(D33*E33,2),2),0)</f>
        <v>0.94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0.17</v>
      </c>
      <c r="F34" s="76"/>
      <c r="G34" s="76">
        <f t="shared" ref="G34:G38" si="4">IFERROR(TRUNC(ROUND(D34*E34,2),2),0)</f>
        <v>0.85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0.17</v>
      </c>
      <c r="F35" s="76"/>
      <c r="G35" s="76">
        <f t="shared" si="4"/>
        <v>0.77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0.17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2.56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69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0.78</v>
      </c>
      <c r="F69" s="76"/>
      <c r="G69" s="83">
        <f>IFERROR(TRUNC(ROUND(D69*E69,2),2),0)</f>
        <v>0.78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0.78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4.1900000000000004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0.13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4.32</v>
      </c>
      <c r="U75" t="s">
        <v>158</v>
      </c>
      <c r="V75">
        <f>+TRUNC(ROUND(G29+G40+G71+G73+G74,2),2)</f>
        <v>4.32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68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0.17</v>
      </c>
      <c r="F12" s="76"/>
      <c r="G12" s="74">
        <f>IFERROR(TRUNC(ROUND(D12*E12,2),2),0)</f>
        <v>0.72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0.17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0.17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0.17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0.17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2</v>
      </c>
      <c r="C18" s="73">
        <v>0.15</v>
      </c>
      <c r="D18" s="74">
        <f t="shared" si="0"/>
        <v>0.3</v>
      </c>
      <c r="E18" s="75">
        <v>0.17</v>
      </c>
      <c r="F18" s="76"/>
      <c r="G18" s="74">
        <f t="shared" si="1"/>
        <v>0.05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0.17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0.17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0.17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0.17</v>
      </c>
      <c r="F22" s="76"/>
      <c r="G22" s="74">
        <f t="shared" si="1"/>
        <v>0.03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2</v>
      </c>
      <c r="C23" s="73">
        <v>0.05</v>
      </c>
      <c r="D23" s="74">
        <f t="shared" si="0"/>
        <v>0.1</v>
      </c>
      <c r="E23" s="75">
        <v>0.17</v>
      </c>
      <c r="F23" s="76"/>
      <c r="G23" s="74">
        <f t="shared" si="1"/>
        <v>0.02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3</v>
      </c>
      <c r="C24" s="73">
        <v>0.05</v>
      </c>
      <c r="D24" s="74">
        <f t="shared" si="0"/>
        <v>0.15</v>
      </c>
      <c r="E24" s="75">
        <v>0.17</v>
      </c>
      <c r="F24" s="76"/>
      <c r="G24" s="74">
        <f t="shared" si="1"/>
        <v>0.03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0.17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0.17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0.85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0.17</v>
      </c>
      <c r="F33" s="76"/>
      <c r="G33" s="76">
        <f>IFERROR(TRUNC(ROUND(D33*E33,2),2),0)</f>
        <v>0.94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0.17</v>
      </c>
      <c r="F34" s="76"/>
      <c r="G34" s="76">
        <f t="shared" ref="G34:G38" si="4">IFERROR(TRUNC(ROUND(D34*E34,2),2),0)</f>
        <v>0.85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0.17</v>
      </c>
      <c r="F35" s="76"/>
      <c r="G35" s="76">
        <f t="shared" si="4"/>
        <v>0.77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0.17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0</v>
      </c>
      <c r="C37" s="83">
        <v>6.5</v>
      </c>
      <c r="D37" s="74">
        <f t="shared" si="3"/>
        <v>0</v>
      </c>
      <c r="E37" s="73">
        <v>0.17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2.56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0.78</v>
      </c>
      <c r="F69" s="76"/>
      <c r="G69" s="83">
        <f>IFERROR(TRUNC(ROUND(D69*E69,2),2),0)</f>
        <v>0.78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0.78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4.1900000000000004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0.13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4.32</v>
      </c>
      <c r="U75" t="s">
        <v>158</v>
      </c>
      <c r="V75">
        <f>+TRUNC(ROUND(G29+G40+G71+G73+G74,2),2)</f>
        <v>4.32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43</v>
      </c>
      <c r="B7" s="196"/>
      <c r="C7" s="196"/>
      <c r="D7" s="196"/>
      <c r="E7" s="196"/>
      <c r="F7" s="55" t="s">
        <v>78</v>
      </c>
      <c r="G7" s="56" t="s">
        <v>22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1</v>
      </c>
      <c r="C12" s="73">
        <v>4.25</v>
      </c>
      <c r="D12" s="74">
        <f>IFERROR(ROUND(B12*C12,5),0)</f>
        <v>4.25</v>
      </c>
      <c r="E12" s="75">
        <v>0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</v>
      </c>
      <c r="C14" s="73">
        <v>20</v>
      </c>
      <c r="D14" s="74">
        <f t="shared" si="0"/>
        <v>0</v>
      </c>
      <c r="E14" s="75">
        <v>0</v>
      </c>
      <c r="F14" s="76"/>
      <c r="G14" s="74">
        <f t="shared" si="1"/>
        <v>0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0</v>
      </c>
      <c r="C15" s="73">
        <v>1</v>
      </c>
      <c r="D15" s="74">
        <f t="shared" si="0"/>
        <v>0</v>
      </c>
      <c r="E15" s="75">
        <v>0</v>
      </c>
      <c r="F15" s="76"/>
      <c r="G15" s="74">
        <f t="shared" si="1"/>
        <v>0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1</v>
      </c>
      <c r="C16" s="73">
        <v>0.5</v>
      </c>
      <c r="D16" s="74">
        <f t="shared" si="0"/>
        <v>0.5</v>
      </c>
      <c r="E16" s="75">
        <v>0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1</v>
      </c>
      <c r="C17" s="73">
        <v>0.15</v>
      </c>
      <c r="D17" s="74">
        <f t="shared" si="0"/>
        <v>0.15</v>
      </c>
      <c r="E17" s="75">
        <v>0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0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0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0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0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0</v>
      </c>
      <c r="F22" s="76"/>
      <c r="G22" s="74">
        <f t="shared" si="1"/>
        <v>0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0</v>
      </c>
      <c r="F23" s="76"/>
      <c r="G23" s="74">
        <f t="shared" si="1"/>
        <v>0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0</v>
      </c>
      <c r="F24" s="76"/>
      <c r="G24" s="74">
        <f t="shared" si="1"/>
        <v>0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0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0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0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0</v>
      </c>
      <c r="C33" s="83">
        <v>5.5</v>
      </c>
      <c r="D33" s="74">
        <f>IFERROR(ROUND(B33*C33,5),0)</f>
        <v>0</v>
      </c>
      <c r="E33" s="73">
        <v>0</v>
      </c>
      <c r="F33" s="76"/>
      <c r="G33" s="76">
        <f>IFERROR(TRUNC(ROUND(D33*E33,2),2),0)</f>
        <v>0</v>
      </c>
    </row>
    <row r="34" spans="1:14" x14ac:dyDescent="0.25">
      <c r="A34" s="83" t="s">
        <v>137</v>
      </c>
      <c r="B34" s="99">
        <v>0</v>
      </c>
      <c r="C34" s="83">
        <v>5</v>
      </c>
      <c r="D34" s="74">
        <f t="shared" ref="D34:D38" si="3">IFERROR(ROUND(B34*C34,5),0)</f>
        <v>0</v>
      </c>
      <c r="E34" s="73">
        <v>0</v>
      </c>
      <c r="F34" s="76"/>
      <c r="G34" s="76">
        <f t="shared" ref="G34:G38" si="4">IFERROR(TRUNC(ROUND(D34*E34,2),2),0)</f>
        <v>0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0</v>
      </c>
      <c r="F35" s="76"/>
      <c r="G35" s="76">
        <f t="shared" si="4"/>
        <v>0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0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0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0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0.01</v>
      </c>
      <c r="F69" s="76"/>
      <c r="G69" s="83">
        <f>IFERROR(TRUNC(ROUND(D69*E69,2),2),0)</f>
        <v>0.01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0.01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0.01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0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0.01</v>
      </c>
      <c r="U75" t="s">
        <v>158</v>
      </c>
      <c r="V75">
        <f>+TRUNC(ROUND(G29+G40+G71+G73+G74,2),2)</f>
        <v>0.01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45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3.34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3.34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3.34</v>
      </c>
      <c r="F14" s="76"/>
      <c r="G14" s="74">
        <f t="shared" si="1"/>
        <v>33.4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3.34</v>
      </c>
      <c r="F15" s="76"/>
      <c r="G15" s="74">
        <f t="shared" si="1"/>
        <v>3.34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3.34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3.34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3.34</v>
      </c>
      <c r="F18" s="76"/>
      <c r="G18" s="74">
        <f t="shared" si="1"/>
        <v>0.5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3.34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3.34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3.34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3.34</v>
      </c>
      <c r="F22" s="76"/>
      <c r="G22" s="74">
        <f t="shared" si="1"/>
        <v>0.56999999999999995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3.34</v>
      </c>
      <c r="F23" s="76"/>
      <c r="G23" s="74">
        <f t="shared" si="1"/>
        <v>0.17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3.34</v>
      </c>
      <c r="F24" s="76"/>
      <c r="G24" s="74">
        <f t="shared" si="1"/>
        <v>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3.34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3.34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38.979999999999997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3.34</v>
      </c>
      <c r="F33" s="76"/>
      <c r="G33" s="76">
        <f>IFERROR(TRUNC(ROUND(D33*E33,2),2),0)</f>
        <v>18.37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3.34</v>
      </c>
      <c r="F34" s="76"/>
      <c r="G34" s="76">
        <f t="shared" ref="G34:G38" si="4">IFERROR(TRUNC(ROUND(D34*E34,2),2),0)</f>
        <v>16.7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3.34</v>
      </c>
      <c r="F35" s="76"/>
      <c r="G35" s="76">
        <f t="shared" si="4"/>
        <v>30.06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3.34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3.34</v>
      </c>
      <c r="F37" s="76"/>
      <c r="G37" s="76">
        <f t="shared" si="4"/>
        <v>21.71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86.84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162</v>
      </c>
      <c r="B44" s="108"/>
      <c r="C44" s="109" t="s">
        <v>11</v>
      </c>
      <c r="D44" s="110">
        <v>1</v>
      </c>
      <c r="E44" s="111">
        <v>455</v>
      </c>
      <c r="F44" s="112"/>
      <c r="G44" s="83">
        <f>IFERROR(TRUNC(ROUND(D44*E44,2),2),0)</f>
        <v>455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455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585.82000000000005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17.57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0.64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604.03</v>
      </c>
      <c r="U75" t="s">
        <v>158</v>
      </c>
      <c r="V75">
        <f>+TRUNC(ROUND(G29+G40+G71+G73+G74,2),2)</f>
        <v>149.03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455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46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1.69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1.69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1.69</v>
      </c>
      <c r="F14" s="76"/>
      <c r="G14" s="74">
        <f t="shared" si="1"/>
        <v>16.899999999999999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1.69</v>
      </c>
      <c r="F15" s="76"/>
      <c r="G15" s="74">
        <f t="shared" si="1"/>
        <v>1.69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1.69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1.69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1.69</v>
      </c>
      <c r="F18" s="76"/>
      <c r="G18" s="74">
        <f t="shared" si="1"/>
        <v>0.25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1.69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1.69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1.69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1.69</v>
      </c>
      <c r="F22" s="76"/>
      <c r="G22" s="74">
        <f t="shared" si="1"/>
        <v>0.28999999999999998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1.69</v>
      </c>
      <c r="F23" s="76"/>
      <c r="G23" s="74">
        <f t="shared" si="1"/>
        <v>0.08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1.69</v>
      </c>
      <c r="F24" s="76"/>
      <c r="G24" s="74">
        <f t="shared" si="1"/>
        <v>0.51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1.69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1.69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19.72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1.69</v>
      </c>
      <c r="F33" s="76"/>
      <c r="G33" s="76">
        <f>IFERROR(TRUNC(ROUND(D33*E33,2),2),0)</f>
        <v>9.3000000000000007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1.69</v>
      </c>
      <c r="F34" s="76"/>
      <c r="G34" s="76">
        <f t="shared" ref="G34:G38" si="4">IFERROR(TRUNC(ROUND(D34*E34,2),2),0)</f>
        <v>8.4499999999999993</v>
      </c>
    </row>
    <row r="35" spans="1:14" x14ac:dyDescent="0.25">
      <c r="A35" s="83" t="s">
        <v>138</v>
      </c>
      <c r="B35" s="99">
        <v>1</v>
      </c>
      <c r="C35" s="83">
        <v>4.5</v>
      </c>
      <c r="D35" s="74">
        <f t="shared" si="3"/>
        <v>4.5</v>
      </c>
      <c r="E35" s="73">
        <v>1.69</v>
      </c>
      <c r="F35" s="76"/>
      <c r="G35" s="76">
        <f t="shared" si="4"/>
        <v>7.61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1.69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1.69</v>
      </c>
      <c r="F37" s="76"/>
      <c r="G37" s="76">
        <f t="shared" si="4"/>
        <v>10.99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36.35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163</v>
      </c>
      <c r="B44" s="108"/>
      <c r="C44" s="109" t="s">
        <v>11</v>
      </c>
      <c r="D44" s="110">
        <v>1</v>
      </c>
      <c r="E44" s="111">
        <v>364</v>
      </c>
      <c r="F44" s="112"/>
      <c r="G44" s="83">
        <f>IFERROR(TRUNC(ROUND(D44*E44,2),2),0)</f>
        <v>364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364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4</v>
      </c>
      <c r="F69" s="76"/>
      <c r="G69" s="83">
        <f>IFERROR(TRUNC(ROUND(D69*E69,2),2),0)</f>
        <v>4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4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424.07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12.72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0.47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437.26</v>
      </c>
      <c r="U75" t="s">
        <v>158</v>
      </c>
      <c r="V75">
        <f>+TRUNC(ROUND(G29+G40+G71+G73+G74,2),2)</f>
        <v>73.260000000000005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364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47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3.17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3.17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3.17</v>
      </c>
      <c r="F14" s="76"/>
      <c r="G14" s="74">
        <f t="shared" si="1"/>
        <v>31.7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3.17</v>
      </c>
      <c r="F15" s="76"/>
      <c r="G15" s="74">
        <f t="shared" si="1"/>
        <v>3.17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3.17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3.17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3.17</v>
      </c>
      <c r="F18" s="76"/>
      <c r="G18" s="74">
        <f t="shared" si="1"/>
        <v>0.48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3.17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3.17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3.17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3.17</v>
      </c>
      <c r="F22" s="76"/>
      <c r="G22" s="74">
        <f t="shared" si="1"/>
        <v>0.54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3.17</v>
      </c>
      <c r="F23" s="76"/>
      <c r="G23" s="74">
        <f t="shared" si="1"/>
        <v>0.16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6</v>
      </c>
      <c r="C24" s="73">
        <v>0.05</v>
      </c>
      <c r="D24" s="74">
        <f t="shared" si="0"/>
        <v>0.3</v>
      </c>
      <c r="E24" s="75">
        <v>3.17</v>
      </c>
      <c r="F24" s="76"/>
      <c r="G24" s="74">
        <f t="shared" si="1"/>
        <v>0.95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3.17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3.17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37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3.17</v>
      </c>
      <c r="F33" s="76"/>
      <c r="G33" s="76">
        <f>IFERROR(TRUNC(ROUND(D33*E33,2),2),0)</f>
        <v>17.440000000000001</v>
      </c>
    </row>
    <row r="34" spans="1:14" x14ac:dyDescent="0.25">
      <c r="A34" s="83" t="s">
        <v>137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3.17</v>
      </c>
      <c r="F34" s="76"/>
      <c r="G34" s="76">
        <f t="shared" ref="G34:G38" si="4">IFERROR(TRUNC(ROUND(D34*E34,2),2),0)</f>
        <v>15.85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3.17</v>
      </c>
      <c r="F35" s="76"/>
      <c r="G35" s="76">
        <f t="shared" si="4"/>
        <v>28.53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3.17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3.17</v>
      </c>
      <c r="F37" s="76"/>
      <c r="G37" s="76">
        <f t="shared" si="4"/>
        <v>20.61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82.43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163</v>
      </c>
      <c r="B44" s="108"/>
      <c r="C44" s="109" t="s">
        <v>11</v>
      </c>
      <c r="D44" s="110">
        <v>1</v>
      </c>
      <c r="E44" s="111">
        <v>364</v>
      </c>
      <c r="F44" s="112"/>
      <c r="G44" s="83">
        <f>IFERROR(TRUNC(ROUND(D44*E44,2),2),0)</f>
        <v>364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364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4</v>
      </c>
      <c r="F69" s="76"/>
      <c r="G69" s="83">
        <f>IFERROR(TRUNC(ROUND(D69*E69,2),2),0)</f>
        <v>4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4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487.43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14.62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0.54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502.59</v>
      </c>
      <c r="U75" t="s">
        <v>158</v>
      </c>
      <c r="V75">
        <f>+TRUNC(ROUND(G29+G40+G71+G73+G74,2),2)</f>
        <v>138.59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364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13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3.07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3.07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3.07</v>
      </c>
      <c r="F14" s="76"/>
      <c r="G14" s="74">
        <f t="shared" si="1"/>
        <v>30.7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3.07</v>
      </c>
      <c r="F15" s="76"/>
      <c r="G15" s="74">
        <f t="shared" si="1"/>
        <v>3.07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3.07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3.07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1</v>
      </c>
      <c r="C18" s="73">
        <v>0.15</v>
      </c>
      <c r="D18" s="74">
        <f t="shared" si="0"/>
        <v>0.15</v>
      </c>
      <c r="E18" s="75">
        <v>3.07</v>
      </c>
      <c r="F18" s="76"/>
      <c r="G18" s="74">
        <f t="shared" si="1"/>
        <v>0.46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3.07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3.07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3.07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3.07</v>
      </c>
      <c r="F22" s="76"/>
      <c r="G22" s="74">
        <f t="shared" si="1"/>
        <v>0.52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3.07</v>
      </c>
      <c r="F23" s="76"/>
      <c r="G23" s="74">
        <f t="shared" si="1"/>
        <v>0.15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8</v>
      </c>
      <c r="C24" s="73">
        <v>0.05</v>
      </c>
      <c r="D24" s="74">
        <f t="shared" si="0"/>
        <v>0.4</v>
      </c>
      <c r="E24" s="75">
        <v>3.07</v>
      </c>
      <c r="F24" s="76"/>
      <c r="G24" s="74">
        <f t="shared" si="1"/>
        <v>1.23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3.07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3.07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36.130000000000003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3.07</v>
      </c>
      <c r="F33" s="76"/>
      <c r="G33" s="76">
        <f>IFERROR(TRUNC(ROUND(D33*E33,2),2),0)</f>
        <v>16.89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3.07</v>
      </c>
      <c r="F34" s="76"/>
      <c r="G34" s="76">
        <f t="shared" ref="G34:G38" si="4">IFERROR(TRUNC(ROUND(D34*E34,2),2),0)</f>
        <v>30.7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3.07</v>
      </c>
      <c r="F35" s="76"/>
      <c r="G35" s="76">
        <f t="shared" si="4"/>
        <v>27.63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3.07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3.07</v>
      </c>
      <c r="F37" s="76"/>
      <c r="G37" s="76">
        <f t="shared" si="4"/>
        <v>19.96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95.18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164</v>
      </c>
      <c r="B44" s="108"/>
      <c r="C44" s="109" t="s">
        <v>11</v>
      </c>
      <c r="D44" s="110">
        <v>1</v>
      </c>
      <c r="E44" s="111">
        <v>237.76</v>
      </c>
      <c r="F44" s="112"/>
      <c r="G44" s="83">
        <f>IFERROR(TRUNC(ROUND(D44*E44,2),2),0)</f>
        <v>237.76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237.76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10</v>
      </c>
      <c r="F69" s="76"/>
      <c r="G69" s="83">
        <f>IFERROR(TRUNC(ROUND(D69*E69,2),2),0)</f>
        <v>10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10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379.07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11.37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0.42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390.86</v>
      </c>
      <c r="U75" t="s">
        <v>158</v>
      </c>
      <c r="V75">
        <f>+TRUNC(ROUND(G29+G40+G71+G73+G74,2),2)</f>
        <v>153.1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237.76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92D050"/>
    <pageSetUpPr fitToPage="1"/>
  </sheetPr>
  <dimension ref="A1:V77"/>
  <sheetViews>
    <sheetView showZeros="0" view="pageBreakPreview" topLeftCell="A58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70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71</v>
      </c>
      <c r="B2" s="45"/>
      <c r="C2" s="45"/>
      <c r="D2" s="45" t="s">
        <v>72</v>
      </c>
      <c r="E2" s="190" t="s">
        <v>73</v>
      </c>
      <c r="F2" s="190"/>
      <c r="G2" s="191"/>
    </row>
    <row r="3" spans="1:22" ht="103.5" customHeight="1" x14ac:dyDescent="0.25">
      <c r="A3" s="44" t="s">
        <v>74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75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76</v>
      </c>
      <c r="F5" s="50"/>
      <c r="G5" s="51"/>
    </row>
    <row r="6" spans="1:22" x14ac:dyDescent="0.25">
      <c r="A6" s="52" t="s">
        <v>77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14</v>
      </c>
      <c r="B7" s="196"/>
      <c r="C7" s="196"/>
      <c r="D7" s="196"/>
      <c r="E7" s="196"/>
      <c r="F7" s="55" t="s">
        <v>78</v>
      </c>
      <c r="G7" s="56" t="s">
        <v>11</v>
      </c>
      <c r="H7" s="57"/>
      <c r="I7" s="58" t="s">
        <v>79</v>
      </c>
      <c r="J7" s="57">
        <v>2</v>
      </c>
    </row>
    <row r="8" spans="1:22" x14ac:dyDescent="0.25">
      <c r="A8" s="59" t="s">
        <v>80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81</v>
      </c>
      <c r="B9" s="199"/>
      <c r="C9" s="62"/>
      <c r="D9" s="62"/>
      <c r="E9" s="200"/>
      <c r="F9" s="200"/>
      <c r="G9" s="63"/>
      <c r="I9" s="65" t="s">
        <v>82</v>
      </c>
      <c r="J9" s="65" t="s">
        <v>83</v>
      </c>
    </row>
    <row r="10" spans="1:22" ht="15.75" x14ac:dyDescent="0.25">
      <c r="A10" s="66" t="s">
        <v>84</v>
      </c>
      <c r="B10" s="66" t="s">
        <v>85</v>
      </c>
      <c r="C10" s="66" t="s">
        <v>86</v>
      </c>
      <c r="D10" s="66" t="s">
        <v>87</v>
      </c>
      <c r="E10" s="184" t="s">
        <v>88</v>
      </c>
      <c r="F10" s="184"/>
      <c r="G10" s="66" t="s">
        <v>89</v>
      </c>
      <c r="I10" s="67">
        <v>0.5</v>
      </c>
      <c r="J10" s="67">
        <f>1/I10</f>
        <v>2</v>
      </c>
    </row>
    <row r="11" spans="1:22" x14ac:dyDescent="0.25">
      <c r="A11" s="68"/>
      <c r="B11" s="69" t="s">
        <v>90</v>
      </c>
      <c r="C11" s="70" t="s">
        <v>91</v>
      </c>
      <c r="D11" s="69" t="s">
        <v>92</v>
      </c>
      <c r="E11" s="185" t="s">
        <v>93</v>
      </c>
      <c r="F11" s="183"/>
      <c r="G11" s="71" t="s">
        <v>94</v>
      </c>
      <c r="L11" t="s">
        <v>95</v>
      </c>
      <c r="M11" t="s">
        <v>96</v>
      </c>
      <c r="N11" t="s">
        <v>97</v>
      </c>
      <c r="O11" t="s">
        <v>98</v>
      </c>
      <c r="P11" t="s">
        <v>99</v>
      </c>
      <c r="Q11" t="s">
        <v>100</v>
      </c>
      <c r="R11" t="s">
        <v>101</v>
      </c>
      <c r="S11" t="s">
        <v>102</v>
      </c>
    </row>
    <row r="12" spans="1:22" x14ac:dyDescent="0.25">
      <c r="A12" s="72" t="s">
        <v>103</v>
      </c>
      <c r="B12" s="72">
        <v>0</v>
      </c>
      <c r="C12" s="73">
        <v>4.25</v>
      </c>
      <c r="D12" s="74">
        <f>IFERROR(ROUND(B12*C12,5),0)</f>
        <v>0</v>
      </c>
      <c r="E12" s="75">
        <v>4.03</v>
      </c>
      <c r="F12" s="76"/>
      <c r="G12" s="74">
        <f>IFERROR(TRUNC(ROUND(D12*E12,2),2),0)</f>
        <v>0</v>
      </c>
      <c r="I12" t="s">
        <v>104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105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4.03</v>
      </c>
      <c r="F13" s="78"/>
      <c r="G13" s="74">
        <f t="shared" ref="G13:G26" si="1">IFERROR(TRUNC(ROUND(D13*E13,2),2),0)</f>
        <v>0</v>
      </c>
      <c r="I13" t="s">
        <v>106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107</v>
      </c>
      <c r="B14" s="72">
        <v>0.5</v>
      </c>
      <c r="C14" s="73">
        <v>20</v>
      </c>
      <c r="D14" s="74">
        <f t="shared" si="0"/>
        <v>10</v>
      </c>
      <c r="E14" s="75">
        <v>4.03</v>
      </c>
      <c r="F14" s="76"/>
      <c r="G14" s="74">
        <f t="shared" si="1"/>
        <v>40.299999999999997</v>
      </c>
      <c r="I14" t="s">
        <v>108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109</v>
      </c>
      <c r="B15" s="72">
        <v>1</v>
      </c>
      <c r="C15" s="73">
        <v>1</v>
      </c>
      <c r="D15" s="74">
        <f t="shared" si="0"/>
        <v>1</v>
      </c>
      <c r="E15" s="75">
        <v>4.03</v>
      </c>
      <c r="F15" s="76"/>
      <c r="G15" s="74">
        <f t="shared" si="1"/>
        <v>4.03</v>
      </c>
      <c r="I15" t="s">
        <v>110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111</v>
      </c>
      <c r="B16" s="72">
        <v>0</v>
      </c>
      <c r="C16" s="73">
        <v>0.5</v>
      </c>
      <c r="D16" s="74">
        <f t="shared" si="0"/>
        <v>0</v>
      </c>
      <c r="E16" s="75">
        <v>4.03</v>
      </c>
      <c r="F16" s="76"/>
      <c r="G16" s="74">
        <f t="shared" si="1"/>
        <v>0</v>
      </c>
      <c r="I16" t="s">
        <v>112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110</v>
      </c>
      <c r="B17" s="72">
        <v>0</v>
      </c>
      <c r="C17" s="73">
        <v>0.15</v>
      </c>
      <c r="D17" s="74">
        <f t="shared" si="0"/>
        <v>0</v>
      </c>
      <c r="E17" s="75">
        <v>4.03</v>
      </c>
      <c r="F17" s="76"/>
      <c r="G17" s="74">
        <f t="shared" si="1"/>
        <v>0</v>
      </c>
      <c r="I17" t="s">
        <v>113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114</v>
      </c>
      <c r="B18" s="72">
        <v>0</v>
      </c>
      <c r="C18" s="73">
        <v>0.15</v>
      </c>
      <c r="D18" s="74">
        <f t="shared" si="0"/>
        <v>0</v>
      </c>
      <c r="E18" s="75">
        <v>4.03</v>
      </c>
      <c r="F18" s="76"/>
      <c r="G18" s="74">
        <f t="shared" si="1"/>
        <v>0</v>
      </c>
      <c r="I18" t="s">
        <v>115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116</v>
      </c>
      <c r="B19" s="72">
        <v>0</v>
      </c>
      <c r="C19" s="73">
        <v>0.16</v>
      </c>
      <c r="D19" s="74">
        <f t="shared" si="0"/>
        <v>0</v>
      </c>
      <c r="E19" s="75">
        <v>4.03</v>
      </c>
      <c r="F19" s="76"/>
      <c r="G19" s="74">
        <f t="shared" si="1"/>
        <v>0</v>
      </c>
      <c r="I19" t="s">
        <v>117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118</v>
      </c>
      <c r="B20" s="72">
        <v>0</v>
      </c>
      <c r="C20" s="73">
        <v>0.2</v>
      </c>
      <c r="D20" s="74">
        <f t="shared" si="0"/>
        <v>0</v>
      </c>
      <c r="E20" s="75">
        <v>4.03</v>
      </c>
      <c r="F20" s="76"/>
      <c r="G20" s="74">
        <f t="shared" si="1"/>
        <v>0</v>
      </c>
      <c r="I20" t="s">
        <v>119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120</v>
      </c>
      <c r="B21" s="72">
        <v>0</v>
      </c>
      <c r="C21" s="73">
        <v>0.2</v>
      </c>
      <c r="D21" s="74">
        <f t="shared" si="0"/>
        <v>0</v>
      </c>
      <c r="E21" s="75">
        <v>4.03</v>
      </c>
      <c r="F21" s="76"/>
      <c r="G21" s="74">
        <f t="shared" si="1"/>
        <v>0</v>
      </c>
      <c r="I21" t="s">
        <v>121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122</v>
      </c>
      <c r="B22" s="72">
        <v>1</v>
      </c>
      <c r="C22" s="73">
        <v>0.17</v>
      </c>
      <c r="D22" s="74">
        <f t="shared" si="0"/>
        <v>0.17</v>
      </c>
      <c r="E22" s="75">
        <v>4.03</v>
      </c>
      <c r="F22" s="76"/>
      <c r="G22" s="74">
        <f t="shared" si="1"/>
        <v>0.69</v>
      </c>
      <c r="I22" t="s">
        <v>123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124</v>
      </c>
      <c r="B23" s="72">
        <v>1</v>
      </c>
      <c r="C23" s="73">
        <v>0.05</v>
      </c>
      <c r="D23" s="74">
        <f t="shared" si="0"/>
        <v>0.05</v>
      </c>
      <c r="E23" s="75">
        <v>4.03</v>
      </c>
      <c r="F23" s="76"/>
      <c r="G23" s="74">
        <f t="shared" si="1"/>
        <v>0.2</v>
      </c>
      <c r="I23" t="s">
        <v>125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126</v>
      </c>
      <c r="B24" s="72">
        <v>8</v>
      </c>
      <c r="C24" s="73">
        <v>0.05</v>
      </c>
      <c r="D24" s="74">
        <f t="shared" si="0"/>
        <v>0.4</v>
      </c>
      <c r="E24" s="75">
        <v>4.03</v>
      </c>
      <c r="F24" s="76"/>
      <c r="G24" s="74">
        <f t="shared" si="1"/>
        <v>1.61</v>
      </c>
      <c r="I24" t="s">
        <v>127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123</v>
      </c>
      <c r="B25" s="80">
        <v>0</v>
      </c>
      <c r="C25" s="73">
        <v>0.05</v>
      </c>
      <c r="D25" s="74">
        <f t="shared" si="0"/>
        <v>0</v>
      </c>
      <c r="E25" s="75">
        <v>4.03</v>
      </c>
      <c r="F25" s="76"/>
      <c r="G25" s="74">
        <f t="shared" si="1"/>
        <v>0</v>
      </c>
      <c r="I25" t="s">
        <v>128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129</v>
      </c>
      <c r="B26" s="81">
        <v>0</v>
      </c>
      <c r="C26" s="73">
        <v>2</v>
      </c>
      <c r="D26" s="74">
        <f t="shared" si="0"/>
        <v>0</v>
      </c>
      <c r="E26" s="75">
        <v>4.03</v>
      </c>
      <c r="F26" s="76"/>
      <c r="G26" s="74">
        <f t="shared" si="1"/>
        <v>0</v>
      </c>
      <c r="I26" t="s">
        <v>130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131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132</v>
      </c>
      <c r="B29" s="90"/>
      <c r="C29" s="91"/>
      <c r="D29" s="90"/>
      <c r="E29" s="160"/>
      <c r="F29" s="186"/>
      <c r="G29" s="90">
        <f>TRUNC(ROUND(SUM(G12:G28),2),2)</f>
        <v>46.83</v>
      </c>
    </row>
    <row r="30" spans="1:22" s="64" customFormat="1" x14ac:dyDescent="0.25">
      <c r="A30" s="180" t="s">
        <v>133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134</v>
      </c>
      <c r="B31" s="94" t="s">
        <v>85</v>
      </c>
      <c r="C31" s="66" t="s">
        <v>135</v>
      </c>
      <c r="D31" s="66" t="s">
        <v>87</v>
      </c>
      <c r="E31" s="166" t="s">
        <v>88</v>
      </c>
      <c r="F31" s="167"/>
      <c r="G31" s="95" t="s">
        <v>89</v>
      </c>
    </row>
    <row r="32" spans="1:22" x14ac:dyDescent="0.25">
      <c r="A32" s="96"/>
      <c r="B32" s="97" t="s">
        <v>90</v>
      </c>
      <c r="C32" s="88" t="s">
        <v>91</v>
      </c>
      <c r="D32" s="88" t="s">
        <v>92</v>
      </c>
      <c r="E32" s="178" t="s">
        <v>93</v>
      </c>
      <c r="F32" s="179"/>
      <c r="G32" s="98" t="s">
        <v>94</v>
      </c>
    </row>
    <row r="33" spans="1:14" x14ac:dyDescent="0.25">
      <c r="A33" s="83" t="s">
        <v>136</v>
      </c>
      <c r="B33" s="99">
        <v>1</v>
      </c>
      <c r="C33" s="83">
        <v>5.5</v>
      </c>
      <c r="D33" s="74">
        <f>IFERROR(ROUND(B33*C33,5),0)</f>
        <v>5.5</v>
      </c>
      <c r="E33" s="73">
        <v>4.03</v>
      </c>
      <c r="F33" s="76"/>
      <c r="G33" s="76">
        <f>IFERROR(TRUNC(ROUND(D33*E33,2),2),0)</f>
        <v>22.17</v>
      </c>
    </row>
    <row r="34" spans="1:14" x14ac:dyDescent="0.25">
      <c r="A34" s="83" t="s">
        <v>137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4.03</v>
      </c>
      <c r="F34" s="76"/>
      <c r="G34" s="76">
        <f t="shared" ref="G34:G38" si="4">IFERROR(TRUNC(ROUND(D34*E34,2),2),0)</f>
        <v>40.299999999999997</v>
      </c>
    </row>
    <row r="35" spans="1:14" x14ac:dyDescent="0.25">
      <c r="A35" s="83" t="s">
        <v>138</v>
      </c>
      <c r="B35" s="99">
        <v>2</v>
      </c>
      <c r="C35" s="83">
        <v>4.5</v>
      </c>
      <c r="D35" s="74">
        <f t="shared" si="3"/>
        <v>9</v>
      </c>
      <c r="E35" s="73">
        <v>4.03</v>
      </c>
      <c r="F35" s="76"/>
      <c r="G35" s="76">
        <f t="shared" si="4"/>
        <v>36.270000000000003</v>
      </c>
    </row>
    <row r="36" spans="1:14" x14ac:dyDescent="0.25">
      <c r="A36" s="83" t="s">
        <v>139</v>
      </c>
      <c r="B36" s="99">
        <v>0</v>
      </c>
      <c r="C36" s="83">
        <v>5</v>
      </c>
      <c r="D36" s="74">
        <f t="shared" si="3"/>
        <v>0</v>
      </c>
      <c r="E36" s="73">
        <v>4.03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140</v>
      </c>
      <c r="B37" s="99">
        <v>1</v>
      </c>
      <c r="C37" s="83">
        <v>6.5</v>
      </c>
      <c r="D37" s="74">
        <f t="shared" si="3"/>
        <v>6.5</v>
      </c>
      <c r="E37" s="73">
        <v>4.03</v>
      </c>
      <c r="F37" s="76"/>
      <c r="G37" s="76">
        <f t="shared" si="4"/>
        <v>26.2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141</v>
      </c>
      <c r="B40" s="102"/>
      <c r="C40" s="90"/>
      <c r="D40" s="90"/>
      <c r="E40" s="91"/>
      <c r="F40" s="103"/>
      <c r="G40" s="90">
        <f>TRUNC(ROUND(SUM(G33:G39),2),2)</f>
        <v>124.94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142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143</v>
      </c>
      <c r="B42" s="103"/>
      <c r="C42" s="90" t="s">
        <v>2</v>
      </c>
      <c r="D42" s="90" t="s">
        <v>85</v>
      </c>
      <c r="E42" s="160" t="s">
        <v>144</v>
      </c>
      <c r="F42" s="160"/>
      <c r="G42" s="90" t="s">
        <v>89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90</v>
      </c>
      <c r="E43" s="182" t="s">
        <v>91</v>
      </c>
      <c r="F43" s="183"/>
      <c r="G43" s="69" t="s">
        <v>92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164</v>
      </c>
      <c r="B44" s="108"/>
      <c r="C44" s="109" t="s">
        <v>11</v>
      </c>
      <c r="D44" s="110">
        <v>1</v>
      </c>
      <c r="E44" s="111">
        <v>237.76</v>
      </c>
      <c r="F44" s="112"/>
      <c r="G44" s="83">
        <f>IFERROR(TRUNC(ROUND(D44*E44,2),2),0)</f>
        <v>237.76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145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237.76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146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84</v>
      </c>
      <c r="B66" s="166"/>
      <c r="C66" s="66" t="s">
        <v>147</v>
      </c>
      <c r="D66" s="66" t="s">
        <v>148</v>
      </c>
      <c r="E66" s="165" t="s">
        <v>86</v>
      </c>
      <c r="F66" s="167"/>
      <c r="G66" s="95" t="s">
        <v>149</v>
      </c>
    </row>
    <row r="67" spans="1:22" x14ac:dyDescent="0.25">
      <c r="A67" s="101"/>
      <c r="B67" s="60"/>
      <c r="C67" s="88"/>
      <c r="D67" s="88" t="s">
        <v>90</v>
      </c>
      <c r="E67" s="168" t="s">
        <v>91</v>
      </c>
      <c r="F67" s="169"/>
      <c r="G67" s="69" t="s">
        <v>150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151</v>
      </c>
      <c r="B69" s="173"/>
      <c r="C69" s="84" t="s">
        <v>11</v>
      </c>
      <c r="D69" s="84">
        <v>1</v>
      </c>
      <c r="E69" s="99">
        <v>10</v>
      </c>
      <c r="F69" s="76"/>
      <c r="G69" s="83">
        <f>IFERROR(TRUNC(ROUND(D69*E69,2),2),0)</f>
        <v>10</v>
      </c>
      <c r="I69" s="122" t="s">
        <v>152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153</v>
      </c>
      <c r="B71" s="91"/>
      <c r="C71" s="90"/>
      <c r="D71" s="90"/>
      <c r="E71" s="90"/>
      <c r="F71" s="91"/>
      <c r="G71" s="90">
        <f>TRUNC(ROUND(SUM(G68:G70),5),2)</f>
        <v>10</v>
      </c>
    </row>
    <row r="72" spans="1:22" s="64" customFormat="1" ht="15.75" customHeight="1" x14ac:dyDescent="0.25">
      <c r="A72" s="152"/>
      <c r="B72" s="153"/>
      <c r="C72" s="158" t="s">
        <v>154</v>
      </c>
      <c r="D72" s="158"/>
      <c r="E72" s="158"/>
      <c r="F72" s="158"/>
      <c r="G72" s="124">
        <f>TRUNC(ROUND(G29+G40+G64+G71,2),2)</f>
        <v>419.53</v>
      </c>
    </row>
    <row r="73" spans="1:22" ht="15.75" customHeight="1" x14ac:dyDescent="0.25">
      <c r="A73" s="154"/>
      <c r="B73" s="155"/>
      <c r="C73" s="159" t="s">
        <v>155</v>
      </c>
      <c r="D73" s="160"/>
      <c r="E73" s="160"/>
      <c r="F73" s="125">
        <v>0.03</v>
      </c>
      <c r="G73" s="90">
        <f>TRUNC(ROUND(G72*F73,2),2)</f>
        <v>12.59</v>
      </c>
    </row>
    <row r="74" spans="1:22" ht="15.75" customHeight="1" x14ac:dyDescent="0.25">
      <c r="A74" s="154"/>
      <c r="B74" s="155"/>
      <c r="C74" s="159" t="s">
        <v>156</v>
      </c>
      <c r="D74" s="160"/>
      <c r="E74" s="160"/>
      <c r="F74" s="126">
        <v>1.1000000000000001E-3</v>
      </c>
      <c r="G74" s="90">
        <f>TRUNC(ROUND(G72*F74,2),2)</f>
        <v>0.46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157</v>
      </c>
      <c r="D75" s="160"/>
      <c r="E75" s="160"/>
      <c r="F75" s="103"/>
      <c r="G75" s="90">
        <f>TRUNC(ROUND(SUM(G72:G74),2),2)</f>
        <v>432.58</v>
      </c>
      <c r="U75" t="s">
        <v>158</v>
      </c>
      <c r="V75">
        <f>+TRUNC(ROUND(G29+G40+G71+G73+G74,2),2)</f>
        <v>194.82</v>
      </c>
    </row>
    <row r="76" spans="1:22" s="64" customFormat="1" ht="15.75" customHeight="1" x14ac:dyDescent="0.25">
      <c r="A76" s="161" t="s">
        <v>159</v>
      </c>
      <c r="B76" s="162"/>
      <c r="C76" s="163" t="s">
        <v>160</v>
      </c>
      <c r="D76" s="164"/>
      <c r="E76" s="164"/>
      <c r="F76" s="127"/>
      <c r="G76" s="128"/>
      <c r="U76" s="64" t="s">
        <v>161</v>
      </c>
      <c r="V76" s="64">
        <f>+G64</f>
        <v>237.76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47</vt:i4>
      </vt:variant>
      <vt:variant>
        <vt:lpstr>Rangos con nombre</vt:lpstr>
      </vt:variant>
      <vt:variant>
        <vt:i4>47</vt:i4>
      </vt:variant>
    </vt:vector>
  </HeadingPairs>
  <TitlesOfParts>
    <vt:vector size="94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'1'!Área_de_impresión</vt:lpstr>
      <vt:lpstr>'10'!Área_de_impresión</vt:lpstr>
      <vt:lpstr>'11'!Área_de_impresión</vt:lpstr>
      <vt:lpstr>'12'!Área_de_impresión</vt:lpstr>
      <vt:lpstr>'13'!Área_de_impresión</vt:lpstr>
      <vt:lpstr>'14'!Área_de_impresión</vt:lpstr>
      <vt:lpstr>'15'!Área_de_impresión</vt:lpstr>
      <vt:lpstr>'16'!Área_de_impresión</vt:lpstr>
      <vt:lpstr>'17'!Área_de_impresión</vt:lpstr>
      <vt:lpstr>'18'!Área_de_impresión</vt:lpstr>
      <vt:lpstr>'19'!Área_de_impresión</vt:lpstr>
      <vt:lpstr>'2'!Área_de_impresión</vt:lpstr>
      <vt:lpstr>'20'!Área_de_impresión</vt:lpstr>
      <vt:lpstr>'21'!Área_de_impresión</vt:lpstr>
      <vt:lpstr>'22'!Área_de_impresión</vt:lpstr>
      <vt:lpstr>'23'!Área_de_impresión</vt:lpstr>
      <vt:lpstr>'24'!Área_de_impresión</vt:lpstr>
      <vt:lpstr>'25'!Área_de_impresión</vt:lpstr>
      <vt:lpstr>'26'!Área_de_impresión</vt:lpstr>
      <vt:lpstr>'27'!Área_de_impresión</vt:lpstr>
      <vt:lpstr>'28'!Área_de_impresión</vt:lpstr>
      <vt:lpstr>'29'!Área_de_impresión</vt:lpstr>
      <vt:lpstr>'3'!Área_de_impresión</vt:lpstr>
      <vt:lpstr>'30'!Área_de_impresión</vt:lpstr>
      <vt:lpstr>'31'!Área_de_impresión</vt:lpstr>
      <vt:lpstr>'32'!Área_de_impresión</vt:lpstr>
      <vt:lpstr>'33'!Área_de_impresión</vt:lpstr>
      <vt:lpstr>'34'!Área_de_impresión</vt:lpstr>
      <vt:lpstr>'35'!Área_de_impresión</vt:lpstr>
      <vt:lpstr>'36'!Área_de_impresión</vt:lpstr>
      <vt:lpstr>'37'!Área_de_impresión</vt:lpstr>
      <vt:lpstr>'38'!Área_de_impresión</vt:lpstr>
      <vt:lpstr>'39'!Área_de_impresión</vt:lpstr>
      <vt:lpstr>'4'!Área_de_impresión</vt:lpstr>
      <vt:lpstr>'40'!Área_de_impresión</vt:lpstr>
      <vt:lpstr>'41'!Área_de_impresión</vt:lpstr>
      <vt:lpstr>'42'!Área_de_impresión</vt:lpstr>
      <vt:lpstr>'43'!Área_de_impresión</vt:lpstr>
      <vt:lpstr>'44'!Área_de_impresión</vt:lpstr>
      <vt:lpstr>'45'!Área_de_impresión</vt:lpstr>
      <vt:lpstr>'46'!Área_de_impresión</vt:lpstr>
      <vt:lpstr>'5'!Área_de_impresión</vt:lpstr>
      <vt:lpstr>'6'!Área_de_impresión</vt:lpstr>
      <vt:lpstr>'7'!Área_de_impresión</vt:lpstr>
      <vt:lpstr>'8'!Área_de_impresión</vt:lpstr>
      <vt:lpstr>'9'!Área_de_impresión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EFREN PALACIOS MORA</cp:lastModifiedBy>
  <dcterms:created xsi:type="dcterms:W3CDTF">2016-09-26T05:56:45Z</dcterms:created>
  <dcterms:modified xsi:type="dcterms:W3CDTF">2018-08-17T15:42:04Z</dcterms:modified>
</cp:coreProperties>
</file>