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fjaramillo\Downloads\"/>
    </mc:Choice>
  </mc:AlternateContent>
  <xr:revisionPtr revIDLastSave="0" documentId="13_ncr:1_{302F8099-9FD8-42FE-9D51-4AF006B3E1D4}" xr6:coauthVersionLast="47" xr6:coauthVersionMax="47" xr10:uidLastSave="{00000000-0000-0000-0000-000000000000}"/>
  <bookViews>
    <workbookView xWindow="-120" yWindow="-120" windowWidth="29040" windowHeight="15840" activeTab="1" xr2:uid="{502C191E-943E-4D43-A444-6E8BAC25CAD3}"/>
  </bookViews>
  <sheets>
    <sheet name="Calculo Mecanico Cable de Guard" sheetId="6" r:id="rId1"/>
    <sheet name="Calculo Mecanico Conductor" sheetId="1" r:id="rId2"/>
    <sheet name="Arbol de Cargas" sheetId="7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6" l="1"/>
  <c r="B27" i="6"/>
  <c r="B28" i="6"/>
  <c r="B29" i="6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B54" i="6" s="1"/>
  <c r="B55" i="6" s="1"/>
  <c r="B56" i="6" s="1"/>
  <c r="B57" i="6" s="1"/>
  <c r="B58" i="6" s="1"/>
  <c r="B59" i="6" s="1"/>
  <c r="B60" i="6" s="1"/>
  <c r="B61" i="6" s="1"/>
  <c r="B62" i="6" s="1"/>
  <c r="B63" i="6" s="1"/>
  <c r="B64" i="6" s="1"/>
  <c r="B65" i="6" s="1"/>
  <c r="B66" i="6" s="1"/>
  <c r="B67" i="6" s="1"/>
  <c r="B68" i="6" s="1"/>
  <c r="B69" i="6" s="1"/>
  <c r="B70" i="6" s="1"/>
  <c r="B71" i="6" s="1"/>
  <c r="B72" i="6" s="1"/>
  <c r="B73" i="6" s="1"/>
  <c r="B74" i="6" s="1"/>
  <c r="B75" i="6" s="1"/>
  <c r="B76" i="6" s="1"/>
  <c r="B77" i="6" s="1"/>
  <c r="B78" i="6" s="1"/>
  <c r="B79" i="6" s="1"/>
  <c r="B80" i="6" s="1"/>
  <c r="B81" i="6" s="1"/>
  <c r="B82" i="6" s="1"/>
  <c r="B83" i="6" s="1"/>
  <c r="B84" i="6" s="1"/>
  <c r="B85" i="6" s="1"/>
  <c r="B86" i="6" s="1"/>
  <c r="B87" i="6" s="1"/>
  <c r="B88" i="6" s="1"/>
  <c r="B89" i="6" s="1"/>
  <c r="B90" i="6" s="1"/>
  <c r="B91" i="6" s="1"/>
  <c r="B92" i="6" s="1"/>
  <c r="B93" i="6" s="1"/>
  <c r="B94" i="6" s="1"/>
  <c r="B95" i="6" s="1"/>
  <c r="B96" i="6" s="1"/>
  <c r="B97" i="6" s="1"/>
  <c r="B98" i="6" s="1"/>
  <c r="B99" i="6" s="1"/>
  <c r="B100" i="6" s="1"/>
  <c r="B101" i="6" s="1"/>
  <c r="B102" i="6" s="1"/>
  <c r="B103" i="6" s="1"/>
  <c r="B104" i="6" s="1"/>
  <c r="B105" i="6" s="1"/>
  <c r="B106" i="6" s="1"/>
  <c r="B107" i="6" s="1"/>
  <c r="B108" i="6" s="1"/>
  <c r="B109" i="6" s="1"/>
  <c r="B110" i="6" s="1"/>
  <c r="B111" i="6" s="1"/>
  <c r="B25" i="6"/>
  <c r="AA100" i="6"/>
  <c r="AB100" i="6" s="1"/>
  <c r="AC100" i="6" s="1"/>
  <c r="AA101" i="6"/>
  <c r="AB101" i="6" s="1"/>
  <c r="AC101" i="6" s="1"/>
  <c r="AA102" i="6"/>
  <c r="AB102" i="6" s="1"/>
  <c r="AC102" i="6" s="1"/>
  <c r="AA103" i="6"/>
  <c r="AB103" i="6" s="1"/>
  <c r="AC103" i="6" s="1"/>
  <c r="AA104" i="6"/>
  <c r="AB104" i="6" s="1"/>
  <c r="AC104" i="6" s="1"/>
  <c r="AA105" i="6"/>
  <c r="AB105" i="6" s="1"/>
  <c r="AC105" i="6" s="1"/>
  <c r="AA106" i="6"/>
  <c r="AB106" i="6" s="1"/>
  <c r="AC106" i="6" s="1"/>
  <c r="AA107" i="6"/>
  <c r="AB107" i="6" s="1"/>
  <c r="AC107" i="6" s="1"/>
  <c r="AA108" i="6"/>
  <c r="AB108" i="6" s="1"/>
  <c r="AC108" i="6" s="1"/>
  <c r="AA109" i="6"/>
  <c r="AB109" i="6" s="1"/>
  <c r="AC109" i="6" s="1"/>
  <c r="AA110" i="6"/>
  <c r="AB110" i="6" s="1"/>
  <c r="AC110" i="6" s="1"/>
  <c r="AA111" i="6"/>
  <c r="AB111" i="6" s="1"/>
  <c r="AC111" i="6" s="1"/>
  <c r="AA24" i="6"/>
  <c r="AB24" i="6" s="1"/>
  <c r="AC24" i="6" s="1"/>
  <c r="AA25" i="6"/>
  <c r="AB25" i="6" s="1"/>
  <c r="AC25" i="6" s="1"/>
  <c r="AA26" i="6"/>
  <c r="AB26" i="6" s="1"/>
  <c r="AC26" i="6" s="1"/>
  <c r="AA27" i="6"/>
  <c r="AB27" i="6" s="1"/>
  <c r="AC27" i="6" s="1"/>
  <c r="AA28" i="6"/>
  <c r="AB28" i="6" s="1"/>
  <c r="AC28" i="6" s="1"/>
  <c r="AA29" i="6"/>
  <c r="AB29" i="6" s="1"/>
  <c r="AC29" i="6" s="1"/>
  <c r="AA30" i="6"/>
  <c r="AB30" i="6" s="1"/>
  <c r="AC30" i="6" s="1"/>
  <c r="AA31" i="6"/>
  <c r="AB31" i="6" s="1"/>
  <c r="AC31" i="6" s="1"/>
  <c r="AA32" i="6"/>
  <c r="AB32" i="6" s="1"/>
  <c r="AC32" i="6" s="1"/>
  <c r="AA33" i="6"/>
  <c r="AB33" i="6" s="1"/>
  <c r="AC33" i="6" s="1"/>
  <c r="AA34" i="6"/>
  <c r="AB34" i="6" s="1"/>
  <c r="AC34" i="6" s="1"/>
  <c r="AA35" i="6"/>
  <c r="AB35" i="6" s="1"/>
  <c r="AC35" i="6" s="1"/>
  <c r="AA36" i="6"/>
  <c r="AB36" i="6" s="1"/>
  <c r="AC36" i="6" s="1"/>
  <c r="AA37" i="6"/>
  <c r="AB37" i="6" s="1"/>
  <c r="AC37" i="6" s="1"/>
  <c r="AA38" i="6"/>
  <c r="AB38" i="6" s="1"/>
  <c r="AC38" i="6" s="1"/>
  <c r="AA39" i="6"/>
  <c r="AB39" i="6" s="1"/>
  <c r="AC39" i="6" s="1"/>
  <c r="AA40" i="6"/>
  <c r="AB40" i="6" s="1"/>
  <c r="AC40" i="6" s="1"/>
  <c r="AA41" i="6"/>
  <c r="AB41" i="6" s="1"/>
  <c r="AC41" i="6" s="1"/>
  <c r="AA42" i="6"/>
  <c r="AB42" i="6" s="1"/>
  <c r="AC42" i="6" s="1"/>
  <c r="AA43" i="6"/>
  <c r="AB43" i="6" s="1"/>
  <c r="AC43" i="6" s="1"/>
  <c r="AA44" i="6"/>
  <c r="AB44" i="6" s="1"/>
  <c r="AC44" i="6" s="1"/>
  <c r="AA45" i="6"/>
  <c r="AB45" i="6" s="1"/>
  <c r="AC45" i="6" s="1"/>
  <c r="AA46" i="6"/>
  <c r="AB46" i="6" s="1"/>
  <c r="AC46" i="6" s="1"/>
  <c r="AA47" i="6"/>
  <c r="AB47" i="6" s="1"/>
  <c r="AC47" i="6" s="1"/>
  <c r="AA48" i="6"/>
  <c r="AB48" i="6" s="1"/>
  <c r="AC48" i="6" s="1"/>
  <c r="AA49" i="6"/>
  <c r="AB49" i="6" s="1"/>
  <c r="AC49" i="6" s="1"/>
  <c r="AA50" i="6"/>
  <c r="AB50" i="6" s="1"/>
  <c r="AC50" i="6" s="1"/>
  <c r="AA51" i="6"/>
  <c r="AB51" i="6" s="1"/>
  <c r="AC51" i="6" s="1"/>
  <c r="AA52" i="6"/>
  <c r="AB52" i="6" s="1"/>
  <c r="AC52" i="6" s="1"/>
  <c r="AA53" i="6"/>
  <c r="AB53" i="6" s="1"/>
  <c r="AC53" i="6" s="1"/>
  <c r="AA54" i="6"/>
  <c r="AB54" i="6" s="1"/>
  <c r="AC54" i="6" s="1"/>
  <c r="AA55" i="6"/>
  <c r="AB55" i="6" s="1"/>
  <c r="AC55" i="6" s="1"/>
  <c r="AA56" i="6"/>
  <c r="AB56" i="6" s="1"/>
  <c r="AC56" i="6" s="1"/>
  <c r="AA57" i="6"/>
  <c r="AB57" i="6" s="1"/>
  <c r="AC57" i="6" s="1"/>
  <c r="AA58" i="6"/>
  <c r="AB58" i="6" s="1"/>
  <c r="AC58" i="6" s="1"/>
  <c r="AA59" i="6"/>
  <c r="AB59" i="6" s="1"/>
  <c r="AC59" i="6" s="1"/>
  <c r="AA60" i="6"/>
  <c r="AB60" i="6" s="1"/>
  <c r="AC60" i="6" s="1"/>
  <c r="AA61" i="6"/>
  <c r="AB61" i="6" s="1"/>
  <c r="AC61" i="6" s="1"/>
  <c r="AA62" i="6"/>
  <c r="AB62" i="6" s="1"/>
  <c r="AC62" i="6" s="1"/>
  <c r="AA63" i="6"/>
  <c r="AB63" i="6" s="1"/>
  <c r="AC63" i="6" s="1"/>
  <c r="AA64" i="6"/>
  <c r="AB64" i="6" s="1"/>
  <c r="AC64" i="6" s="1"/>
  <c r="AA65" i="6"/>
  <c r="AB65" i="6" s="1"/>
  <c r="AC65" i="6" s="1"/>
  <c r="AA66" i="6"/>
  <c r="AB66" i="6" s="1"/>
  <c r="AC66" i="6" s="1"/>
  <c r="AA67" i="6"/>
  <c r="AB67" i="6" s="1"/>
  <c r="AC67" i="6" s="1"/>
  <c r="AA68" i="6"/>
  <c r="AB68" i="6" s="1"/>
  <c r="AC68" i="6" s="1"/>
  <c r="AA69" i="6"/>
  <c r="AB69" i="6" s="1"/>
  <c r="AC69" i="6" s="1"/>
  <c r="AA70" i="6"/>
  <c r="AB70" i="6" s="1"/>
  <c r="AC70" i="6" s="1"/>
  <c r="AA71" i="6"/>
  <c r="AB71" i="6" s="1"/>
  <c r="AC71" i="6" s="1"/>
  <c r="AA72" i="6"/>
  <c r="AB72" i="6" s="1"/>
  <c r="AC72" i="6" s="1"/>
  <c r="AA73" i="6"/>
  <c r="AB73" i="6" s="1"/>
  <c r="AC73" i="6" s="1"/>
  <c r="AA74" i="6"/>
  <c r="AB74" i="6" s="1"/>
  <c r="AC74" i="6" s="1"/>
  <c r="AA75" i="6"/>
  <c r="AB75" i="6" s="1"/>
  <c r="AC75" i="6" s="1"/>
  <c r="AA76" i="6"/>
  <c r="AB76" i="6" s="1"/>
  <c r="AC76" i="6" s="1"/>
  <c r="AA77" i="6"/>
  <c r="AB77" i="6" s="1"/>
  <c r="AC77" i="6" s="1"/>
  <c r="AA78" i="6"/>
  <c r="AB78" i="6" s="1"/>
  <c r="AC78" i="6" s="1"/>
  <c r="AA79" i="6"/>
  <c r="AB79" i="6" s="1"/>
  <c r="AC79" i="6" s="1"/>
  <c r="AA80" i="6"/>
  <c r="AB80" i="6" s="1"/>
  <c r="AC80" i="6" s="1"/>
  <c r="AA81" i="6"/>
  <c r="AB81" i="6" s="1"/>
  <c r="AC81" i="6" s="1"/>
  <c r="AA82" i="6"/>
  <c r="AB82" i="6" s="1"/>
  <c r="AC82" i="6" s="1"/>
  <c r="AA83" i="6"/>
  <c r="AB83" i="6" s="1"/>
  <c r="AC83" i="6" s="1"/>
  <c r="AA84" i="6"/>
  <c r="AB84" i="6" s="1"/>
  <c r="AC84" i="6" s="1"/>
  <c r="AA85" i="6"/>
  <c r="AB85" i="6" s="1"/>
  <c r="AC85" i="6" s="1"/>
  <c r="AA86" i="6"/>
  <c r="AB86" i="6" s="1"/>
  <c r="AC86" i="6" s="1"/>
  <c r="AA87" i="6"/>
  <c r="AB87" i="6" s="1"/>
  <c r="AC87" i="6" s="1"/>
  <c r="AA88" i="6"/>
  <c r="AB88" i="6" s="1"/>
  <c r="AC88" i="6" s="1"/>
  <c r="AA89" i="6"/>
  <c r="AB89" i="6" s="1"/>
  <c r="AC89" i="6" s="1"/>
  <c r="AA90" i="6"/>
  <c r="AB90" i="6" s="1"/>
  <c r="AC90" i="6" s="1"/>
  <c r="AA91" i="6"/>
  <c r="AB91" i="6" s="1"/>
  <c r="AC91" i="6" s="1"/>
  <c r="AA92" i="6"/>
  <c r="AB92" i="6" s="1"/>
  <c r="AC92" i="6" s="1"/>
  <c r="AA93" i="6"/>
  <c r="AB93" i="6" s="1"/>
  <c r="AC93" i="6" s="1"/>
  <c r="AA94" i="6"/>
  <c r="AB94" i="6" s="1"/>
  <c r="AC94" i="6" s="1"/>
  <c r="AA95" i="6"/>
  <c r="AB95" i="6" s="1"/>
  <c r="AC95" i="6" s="1"/>
  <c r="AA96" i="6"/>
  <c r="AB96" i="6" s="1"/>
  <c r="AC96" i="6" s="1"/>
  <c r="AA97" i="6"/>
  <c r="AB97" i="6" s="1"/>
  <c r="AC97" i="6" s="1"/>
  <c r="AA98" i="6"/>
  <c r="AB98" i="6" s="1"/>
  <c r="AC98" i="6" s="1"/>
  <c r="AA99" i="6"/>
  <c r="AB99" i="6" s="1"/>
  <c r="AC99" i="6" s="1"/>
  <c r="AA24" i="1"/>
  <c r="AB24" i="1" s="1"/>
  <c r="AC24" i="1" s="1"/>
  <c r="AA25" i="1"/>
  <c r="AB25" i="1" s="1"/>
  <c r="AC25" i="1" s="1"/>
  <c r="AA26" i="1"/>
  <c r="AB26" i="1" s="1"/>
  <c r="AC26" i="1" s="1"/>
  <c r="AA27" i="1"/>
  <c r="AB27" i="1" s="1"/>
  <c r="AC27" i="1" s="1"/>
  <c r="AA28" i="1"/>
  <c r="AB28" i="1" s="1"/>
  <c r="AC28" i="1" s="1"/>
  <c r="AA29" i="1"/>
  <c r="AB29" i="1" s="1"/>
  <c r="AC29" i="1" s="1"/>
  <c r="AA30" i="1"/>
  <c r="AB30" i="1" s="1"/>
  <c r="AC30" i="1" s="1"/>
  <c r="AA31" i="1"/>
  <c r="AB31" i="1" s="1"/>
  <c r="AC31" i="1" s="1"/>
  <c r="AA32" i="1"/>
  <c r="AB32" i="1" s="1"/>
  <c r="AC32" i="1" s="1"/>
  <c r="AA33" i="1"/>
  <c r="AB33" i="1" s="1"/>
  <c r="AC33" i="1" s="1"/>
  <c r="AA34" i="1"/>
  <c r="AB34" i="1" s="1"/>
  <c r="AC34" i="1" s="1"/>
  <c r="AA35" i="1"/>
  <c r="AB35" i="1" s="1"/>
  <c r="AC35" i="1" s="1"/>
  <c r="AA36" i="1"/>
  <c r="AB36" i="1" s="1"/>
  <c r="AC36" i="1" s="1"/>
  <c r="AA37" i="1"/>
  <c r="AB37" i="1" s="1"/>
  <c r="AC37" i="1" s="1"/>
  <c r="AA38" i="1"/>
  <c r="AB38" i="1" s="1"/>
  <c r="AC38" i="1" s="1"/>
  <c r="AA39" i="1"/>
  <c r="AB39" i="1" s="1"/>
  <c r="AC39" i="1" s="1"/>
  <c r="AA40" i="1"/>
  <c r="AB40" i="1" s="1"/>
  <c r="AC40" i="1" s="1"/>
  <c r="AA41" i="1"/>
  <c r="AB41" i="1" s="1"/>
  <c r="AC41" i="1" s="1"/>
  <c r="AA42" i="1"/>
  <c r="AB42" i="1" s="1"/>
  <c r="AC42" i="1" s="1"/>
  <c r="AA43" i="1"/>
  <c r="AB43" i="1" s="1"/>
  <c r="AC43" i="1" s="1"/>
  <c r="AA44" i="1"/>
  <c r="AB44" i="1" s="1"/>
  <c r="AC44" i="1" s="1"/>
  <c r="AA45" i="1"/>
  <c r="AB45" i="1" s="1"/>
  <c r="AC45" i="1" s="1"/>
  <c r="AA46" i="1"/>
  <c r="AB46" i="1" s="1"/>
  <c r="AC46" i="1" s="1"/>
  <c r="AA47" i="1"/>
  <c r="AB47" i="1" s="1"/>
  <c r="AC47" i="1" s="1"/>
  <c r="AA48" i="1"/>
  <c r="AB48" i="1" s="1"/>
  <c r="AC48" i="1" s="1"/>
  <c r="AA49" i="1"/>
  <c r="AB49" i="1" s="1"/>
  <c r="AC49" i="1" s="1"/>
  <c r="AA50" i="1"/>
  <c r="AB50" i="1" s="1"/>
  <c r="AC50" i="1" s="1"/>
  <c r="AA51" i="1"/>
  <c r="AB51" i="1" s="1"/>
  <c r="AC51" i="1" s="1"/>
  <c r="AA52" i="1"/>
  <c r="AB52" i="1" s="1"/>
  <c r="AC52" i="1" s="1"/>
  <c r="AA53" i="1"/>
  <c r="AB53" i="1" s="1"/>
  <c r="AC53" i="1" s="1"/>
  <c r="AA54" i="1"/>
  <c r="AB54" i="1" s="1"/>
  <c r="AC54" i="1" s="1"/>
  <c r="AA55" i="1"/>
  <c r="AB55" i="1" s="1"/>
  <c r="AC55" i="1" s="1"/>
  <c r="AA56" i="1"/>
  <c r="AB56" i="1" s="1"/>
  <c r="AC56" i="1" s="1"/>
  <c r="AA57" i="1"/>
  <c r="AB57" i="1" s="1"/>
  <c r="AC57" i="1" s="1"/>
  <c r="AA58" i="1"/>
  <c r="AB58" i="1" s="1"/>
  <c r="AC58" i="1" s="1"/>
  <c r="AA59" i="1"/>
  <c r="AB59" i="1" s="1"/>
  <c r="AC59" i="1" s="1"/>
  <c r="AA60" i="1"/>
  <c r="AB60" i="1" s="1"/>
  <c r="AC60" i="1" s="1"/>
  <c r="AA61" i="1"/>
  <c r="AB61" i="1" s="1"/>
  <c r="AC61" i="1" s="1"/>
  <c r="AA62" i="1"/>
  <c r="AB62" i="1" s="1"/>
  <c r="AC62" i="1" s="1"/>
  <c r="AA63" i="1"/>
  <c r="AB63" i="1" s="1"/>
  <c r="AC63" i="1" s="1"/>
  <c r="AA64" i="1"/>
  <c r="AB64" i="1" s="1"/>
  <c r="AC64" i="1" s="1"/>
  <c r="AA65" i="1"/>
  <c r="AB65" i="1" s="1"/>
  <c r="AC65" i="1" s="1"/>
  <c r="AA66" i="1"/>
  <c r="AB66" i="1" s="1"/>
  <c r="AC66" i="1" s="1"/>
  <c r="AA67" i="1"/>
  <c r="AB67" i="1" s="1"/>
  <c r="AC67" i="1" s="1"/>
  <c r="AA68" i="1"/>
  <c r="AB68" i="1" s="1"/>
  <c r="AC68" i="1" s="1"/>
  <c r="AA69" i="1"/>
  <c r="AB69" i="1" s="1"/>
  <c r="AC69" i="1" s="1"/>
  <c r="AA70" i="1"/>
  <c r="AB70" i="1" s="1"/>
  <c r="AC70" i="1" s="1"/>
  <c r="AA71" i="1"/>
  <c r="AB71" i="1" s="1"/>
  <c r="AC71" i="1" s="1"/>
  <c r="AA72" i="1"/>
  <c r="AB72" i="1" s="1"/>
  <c r="AC72" i="1" s="1"/>
  <c r="AA73" i="1"/>
  <c r="AB73" i="1" s="1"/>
  <c r="AC73" i="1" s="1"/>
  <c r="AA74" i="1"/>
  <c r="AB74" i="1" s="1"/>
  <c r="AC74" i="1" s="1"/>
  <c r="AA75" i="1"/>
  <c r="AB75" i="1" s="1"/>
  <c r="AC75" i="1" s="1"/>
  <c r="AA76" i="1"/>
  <c r="AB76" i="1" s="1"/>
  <c r="AC76" i="1" s="1"/>
  <c r="AA77" i="1"/>
  <c r="AB77" i="1" s="1"/>
  <c r="AC77" i="1" s="1"/>
  <c r="AA78" i="1"/>
  <c r="AB78" i="1" s="1"/>
  <c r="AC78" i="1" s="1"/>
  <c r="AA79" i="1"/>
  <c r="AB79" i="1" s="1"/>
  <c r="AC79" i="1" s="1"/>
  <c r="AA80" i="1"/>
  <c r="AB80" i="1" s="1"/>
  <c r="AC80" i="1" s="1"/>
  <c r="AA81" i="1"/>
  <c r="AB81" i="1" s="1"/>
  <c r="AC81" i="1" s="1"/>
  <c r="AA82" i="1"/>
  <c r="AB82" i="1" s="1"/>
  <c r="AC82" i="1" s="1"/>
  <c r="AA83" i="1"/>
  <c r="AB83" i="1" s="1"/>
  <c r="AC83" i="1" s="1"/>
  <c r="AA84" i="1"/>
  <c r="AB84" i="1" s="1"/>
  <c r="AC84" i="1" s="1"/>
  <c r="AA85" i="1"/>
  <c r="AB85" i="1" s="1"/>
  <c r="AC85" i="1" s="1"/>
  <c r="AA86" i="1"/>
  <c r="AB86" i="1" s="1"/>
  <c r="AC86" i="1" s="1"/>
  <c r="AA87" i="1"/>
  <c r="AB87" i="1" s="1"/>
  <c r="AC87" i="1" s="1"/>
  <c r="AA88" i="1"/>
  <c r="AB88" i="1" s="1"/>
  <c r="AC88" i="1" s="1"/>
  <c r="AA89" i="1"/>
  <c r="AB89" i="1" s="1"/>
  <c r="AC89" i="1" s="1"/>
  <c r="AA90" i="1"/>
  <c r="AB90" i="1" s="1"/>
  <c r="AC90" i="1" s="1"/>
  <c r="AA91" i="1"/>
  <c r="AB91" i="1" s="1"/>
  <c r="AC91" i="1" s="1"/>
  <c r="AA92" i="1"/>
  <c r="AB92" i="1" s="1"/>
  <c r="AC92" i="1" s="1"/>
  <c r="AA93" i="1"/>
  <c r="AB93" i="1" s="1"/>
  <c r="AC93" i="1" s="1"/>
  <c r="AA94" i="1"/>
  <c r="AB94" i="1" s="1"/>
  <c r="AC94" i="1" s="1"/>
  <c r="AA95" i="1"/>
  <c r="AB95" i="1" s="1"/>
  <c r="AC95" i="1" s="1"/>
  <c r="AA96" i="1"/>
  <c r="AB96" i="1" s="1"/>
  <c r="AC96" i="1" s="1"/>
  <c r="AA97" i="1"/>
  <c r="AB97" i="1" s="1"/>
  <c r="AC97" i="1" s="1"/>
  <c r="AA98" i="1"/>
  <c r="AB98" i="1" s="1"/>
  <c r="AC98" i="1" s="1"/>
  <c r="AA99" i="1"/>
  <c r="AB99" i="1" s="1"/>
  <c r="AC99" i="1" s="1"/>
  <c r="AA100" i="1"/>
  <c r="AB100" i="1" s="1"/>
  <c r="AC100" i="1" s="1"/>
  <c r="AA101" i="1"/>
  <c r="AB101" i="1" s="1"/>
  <c r="AC101" i="1" s="1"/>
  <c r="AA102" i="1"/>
  <c r="AB102" i="1" s="1"/>
  <c r="AC102" i="1" s="1"/>
  <c r="AA103" i="1"/>
  <c r="AB103" i="1" s="1"/>
  <c r="AC103" i="1" s="1"/>
  <c r="AA104" i="1"/>
  <c r="AB104" i="1" s="1"/>
  <c r="AC104" i="1" s="1"/>
  <c r="AA105" i="1"/>
  <c r="AB105" i="1" s="1"/>
  <c r="AC105" i="1" s="1"/>
  <c r="AA106" i="1"/>
  <c r="AB106" i="1" s="1"/>
  <c r="AC106" i="1" s="1"/>
  <c r="AA107" i="1"/>
  <c r="AB107" i="1" s="1"/>
  <c r="AC107" i="1" s="1"/>
  <c r="AA108" i="1"/>
  <c r="AB108" i="1" s="1"/>
  <c r="AC108" i="1" s="1"/>
  <c r="AA109" i="1"/>
  <c r="AB109" i="1" s="1"/>
  <c r="AC109" i="1" s="1"/>
  <c r="AA110" i="1"/>
  <c r="AB110" i="1" s="1"/>
  <c r="AC110" i="1" s="1"/>
  <c r="AA111" i="1"/>
  <c r="AB111" i="1" s="1"/>
  <c r="AC111" i="1" s="1"/>
  <c r="K13" i="6"/>
  <c r="D16" i="6"/>
  <c r="K13" i="1" l="1"/>
</calcChain>
</file>

<file path=xl/sharedStrings.xml><?xml version="1.0" encoding="utf-8"?>
<sst xmlns="http://schemas.openxmlformats.org/spreadsheetml/2006/main" count="649" uniqueCount="206">
  <si>
    <t>E-27</t>
  </si>
  <si>
    <t>E-28</t>
  </si>
  <si>
    <t>E-29</t>
  </si>
  <si>
    <t>E-30</t>
  </si>
  <si>
    <t>E-31</t>
  </si>
  <si>
    <t>E-32</t>
  </si>
  <si>
    <t>E-33</t>
  </si>
  <si>
    <t>E-34</t>
  </si>
  <si>
    <t>E-35</t>
  </si>
  <si>
    <t>E-36</t>
  </si>
  <si>
    <t>E-37</t>
  </si>
  <si>
    <t>E-38</t>
  </si>
  <si>
    <t>E-39</t>
  </si>
  <si>
    <t>E-40</t>
  </si>
  <si>
    <t>E-41</t>
  </si>
  <si>
    <t>E-42</t>
  </si>
  <si>
    <t>E-43</t>
  </si>
  <si>
    <t>E-44</t>
  </si>
  <si>
    <t>E-45</t>
  </si>
  <si>
    <t>E-46</t>
  </si>
  <si>
    <t>E-47</t>
  </si>
  <si>
    <t>E-48</t>
  </si>
  <si>
    <t>E-49</t>
  </si>
  <si>
    <t>E-50</t>
  </si>
  <si>
    <t>E-51</t>
  </si>
  <si>
    <t>E-52</t>
  </si>
  <si>
    <t>E-53</t>
  </si>
  <si>
    <t>E-54</t>
  </si>
  <si>
    <t>E-55</t>
  </si>
  <si>
    <t>E-56</t>
  </si>
  <si>
    <t>E-57</t>
  </si>
  <si>
    <t>E-58</t>
  </si>
  <si>
    <t>E-59</t>
  </si>
  <si>
    <t>E-60</t>
  </si>
  <si>
    <t>E-61</t>
  </si>
  <si>
    <t>E-62</t>
  </si>
  <si>
    <t>E-63</t>
  </si>
  <si>
    <t>E-64</t>
  </si>
  <si>
    <t>E-65</t>
  </si>
  <si>
    <t>E-66</t>
  </si>
  <si>
    <t>E-67</t>
  </si>
  <si>
    <t>E-68</t>
  </si>
  <si>
    <t>E-69</t>
  </si>
  <si>
    <t>E-70</t>
  </si>
  <si>
    <t>E-71</t>
  </si>
  <si>
    <t>E-72</t>
  </si>
  <si>
    <t>E-73</t>
  </si>
  <si>
    <t>E-74</t>
  </si>
  <si>
    <t>E-75</t>
  </si>
  <si>
    <t>E-76</t>
  </si>
  <si>
    <t>E-77</t>
  </si>
  <si>
    <t>E-78</t>
  </si>
  <si>
    <t>E-79</t>
  </si>
  <si>
    <t>E-80</t>
  </si>
  <si>
    <t>E-81</t>
  </si>
  <si>
    <t>E-82</t>
  </si>
  <si>
    <t>E-83</t>
  </si>
  <si>
    <t>E-84</t>
  </si>
  <si>
    <t>E-85</t>
  </si>
  <si>
    <t>E-86</t>
  </si>
  <si>
    <t>E-87</t>
  </si>
  <si>
    <t>E-88</t>
  </si>
  <si>
    <t>E-89</t>
  </si>
  <si>
    <t>E-90</t>
  </si>
  <si>
    <t>E-91</t>
  </si>
  <si>
    <t>E-92</t>
  </si>
  <si>
    <t>E-93</t>
  </si>
  <si>
    <t>E-94</t>
  </si>
  <si>
    <t>E-95</t>
  </si>
  <si>
    <t>E-96</t>
  </si>
  <si>
    <t>E-97</t>
  </si>
  <si>
    <t>E-98</t>
  </si>
  <si>
    <t>E-99</t>
  </si>
  <si>
    <t>E-100</t>
  </si>
  <si>
    <t>E-101</t>
  </si>
  <si>
    <t>E-102</t>
  </si>
  <si>
    <t>E-103</t>
  </si>
  <si>
    <t>E-104</t>
  </si>
  <si>
    <t>E-105</t>
  </si>
  <si>
    <t>E-106</t>
  </si>
  <si>
    <t>E-107</t>
  </si>
  <si>
    <t>E-108</t>
  </si>
  <si>
    <t>E-109</t>
  </si>
  <si>
    <t>E-110</t>
  </si>
  <si>
    <t>E-111</t>
  </si>
  <si>
    <t>E-112</t>
  </si>
  <si>
    <t>E-113</t>
  </si>
  <si>
    <t>E-114</t>
  </si>
  <si>
    <t>E-135</t>
  </si>
  <si>
    <t>portico</t>
  </si>
  <si>
    <t xml:space="preserve"> CÁLCULO MECÁNICO DEL CONDUCTOR</t>
  </si>
  <si>
    <t>LINEA DE SUBTRANSMISIÓN A 69 KV BOMBOIZA GUALAQUIZA</t>
  </si>
  <si>
    <t>NIVEL DE VOLTAJE:</t>
  </si>
  <si>
    <t>kV</t>
  </si>
  <si>
    <t>DATOS DEL CONDUCTOR:</t>
  </si>
  <si>
    <t>Tipo de conductor</t>
  </si>
  <si>
    <t>ACAR</t>
  </si>
  <si>
    <t>Calibre</t>
  </si>
  <si>
    <t>500 MCM</t>
  </si>
  <si>
    <t>HIPOTESIS DE CALCULO:</t>
  </si>
  <si>
    <t>Denominación</t>
  </si>
  <si>
    <t>ACAR 500</t>
  </si>
  <si>
    <t>Composición Al/Ac</t>
  </si>
  <si>
    <t>18/19</t>
  </si>
  <si>
    <t>Peso (Kg/m)</t>
  </si>
  <si>
    <t>CONDICION</t>
  </si>
  <si>
    <t>Sobrecarga viento Kg/m</t>
  </si>
  <si>
    <t>Hielo (Kg/m)</t>
  </si>
  <si>
    <t>Tensión de rotura (Kg)</t>
  </si>
  <si>
    <t>ESTADO I: Mínima temperatura</t>
  </si>
  <si>
    <t>Módulo elast(Kg/mm2)</t>
  </si>
  <si>
    <t>ESTADO II: Máxima carga</t>
  </si>
  <si>
    <t>ESTADO III: Every Day Stress</t>
  </si>
  <si>
    <t>Diámetro (mm)</t>
  </si>
  <si>
    <t>ESTADO IV: Flecha máxima</t>
  </si>
  <si>
    <t>Sección total (mm2)</t>
  </si>
  <si>
    <t>Tramo</t>
  </si>
  <si>
    <t>Vano [m]</t>
  </si>
  <si>
    <t>Vano Viento [m]</t>
  </si>
  <si>
    <t>Angulo de Deflexion [C]</t>
  </si>
  <si>
    <t>Vano de Regulación [m]</t>
  </si>
  <si>
    <t>Tm [kg]</t>
  </si>
  <si>
    <t>Flecha  vertical    (m)</t>
  </si>
  <si>
    <t>Tensión (kg)</t>
  </si>
  <si>
    <t>% carga rotura</t>
  </si>
  <si>
    <t>Flecha      (m)</t>
  </si>
  <si>
    <t>Parámetro (m)</t>
  </si>
  <si>
    <t>Desnivel [m]</t>
  </si>
  <si>
    <t>Distancia [m]</t>
  </si>
  <si>
    <t>Cable de fibra óptica</t>
  </si>
  <si>
    <t>24 fibras</t>
  </si>
  <si>
    <t>OPGW</t>
  </si>
  <si>
    <t>EMPRESA ELÉCTRICA REGIONAL DEL SUR S,A,</t>
  </si>
  <si>
    <t>Temp, °C</t>
  </si>
  <si>
    <t xml:space="preserve">   Vel, viento Km/h</t>
  </si>
  <si>
    <t>Coef, Dilat, lineal (1/°C)</t>
  </si>
  <si>
    <t xml:space="preserve"> CÁLCULO MECÁNICO DEL CABLE DE GUARDA</t>
  </si>
  <si>
    <t>Tipo de cable</t>
  </si>
  <si>
    <t>Aplicación</t>
  </si>
  <si>
    <t>Protección</t>
  </si>
  <si>
    <t xml:space="preserve">Composición </t>
  </si>
  <si>
    <t>Módulo elast (Kg/mm2)</t>
  </si>
  <si>
    <t>Xm en ejes cartesianos</t>
  </si>
  <si>
    <t>Vano virtual</t>
  </si>
  <si>
    <t>flecha virtual</t>
  </si>
  <si>
    <t>Vano Peso</t>
  </si>
  <si>
    <t>EMPRESA ELÉCTRICA REGIONAL DEL SUR S.A.</t>
  </si>
  <si>
    <t>ESTUDIOS Y DISEÑOS DE LA LÍNEA DE SUBTRANSMISIÓN BOMBOIZA-GUALAQUIZA 69KV</t>
  </si>
  <si>
    <t>Anexo Nro. 5: CÁLCULO DE CARGAS MECANICAS SOBRE ESTRUCTURAS</t>
  </si>
  <si>
    <t>ESTRUCTURA</t>
  </si>
  <si>
    <t>Vano peso</t>
  </si>
  <si>
    <t>Vano viento</t>
  </si>
  <si>
    <t>Angulo de línea (°)</t>
  </si>
  <si>
    <t>CARGAS MECANICAS</t>
  </si>
  <si>
    <t>No.</t>
  </si>
  <si>
    <t>TIPO</t>
  </si>
  <si>
    <t>APA (m)</t>
  </si>
  <si>
    <t>Altura (m)</t>
  </si>
  <si>
    <t>HIPÓTESIS DE VIENTO MÁXIMO</t>
  </si>
  <si>
    <t>HIPÓTESIS DE SOBRECARGA VERTICAL</t>
  </si>
  <si>
    <t>HIPÓTESIS DE  SOBRECARGA LONGITUDINAL</t>
  </si>
  <si>
    <t>HIPÓTESIS DE DESEQUILIBRIO LONGITUDINAL</t>
  </si>
  <si>
    <t>HIPÓTESIS DE TENDIDO</t>
  </si>
  <si>
    <t>CASO 1A</t>
  </si>
  <si>
    <t>CASO 1B</t>
  </si>
  <si>
    <t>CASO 1C</t>
  </si>
  <si>
    <t>CASO 2A</t>
  </si>
  <si>
    <t>CASO 2B</t>
  </si>
  <si>
    <t>CASO 2C</t>
  </si>
  <si>
    <t>CASO 3A</t>
  </si>
  <si>
    <t>CASO 3B</t>
  </si>
  <si>
    <t>CASO 3C</t>
  </si>
  <si>
    <t>CASO 3D</t>
  </si>
  <si>
    <t>CASO 4A</t>
  </si>
  <si>
    <t>CASO 5A</t>
  </si>
  <si>
    <t>CASO 5B</t>
  </si>
  <si>
    <t>Viento a 90°</t>
  </si>
  <si>
    <t>Viento a 45°</t>
  </si>
  <si>
    <t>Viento a 0°</t>
  </si>
  <si>
    <t>Dirección de viento longitudinal</t>
  </si>
  <si>
    <t>Vc</t>
  </si>
  <si>
    <t>Tc</t>
  </si>
  <si>
    <t>Lc</t>
  </si>
  <si>
    <t>Vcg</t>
  </si>
  <si>
    <t>Tcg</t>
  </si>
  <si>
    <t>Lcg</t>
  </si>
  <si>
    <t>V´c</t>
  </si>
  <si>
    <t>V´cg</t>
  </si>
  <si>
    <t>Bomboiza-Gualaquiza</t>
  </si>
  <si>
    <t>Retención</t>
  </si>
  <si>
    <t>Portico</t>
  </si>
  <si>
    <t>Terminal</t>
  </si>
  <si>
    <t>FACTORES DE SEGURIDAD</t>
  </si>
  <si>
    <t>DATOS DEL CCABLE DE GUARDIA:</t>
  </si>
  <si>
    <t>Cargas verticales</t>
  </si>
  <si>
    <t>Sobrecargas verticales</t>
  </si>
  <si>
    <t>Tipo</t>
  </si>
  <si>
    <t>Efecto de viento</t>
  </si>
  <si>
    <t>Efecto de ángulo</t>
  </si>
  <si>
    <t>Desequilibrio longitudinal</t>
  </si>
  <si>
    <t>Sobrecarga longitudinal</t>
  </si>
  <si>
    <t>Peso de los herrajes (Kg)</t>
  </si>
  <si>
    <t>Módulo elast. (Kg/mm2)</t>
  </si>
  <si>
    <t>Montaje</t>
  </si>
  <si>
    <t>Tendido</t>
  </si>
  <si>
    <t>Coef. Dilat. lineal (1/°C)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</si>
</sst>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0000"/>
    <numFmt numFmtId="165" formatCode="#,##0.0000"/>
    <numFmt numFmtId="166" formatCode="#,##0.000"/>
    <numFmt numFmtId="167" formatCode="0.000000E+00"/>
    <numFmt numFmtId="168" formatCode="#,##0.00000000"/>
    <numFmt numFmtId="169" formatCode="0.000"/>
    <numFmt numFmtId="170" formatCode="0.000000000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  <charset val="204"/>
    </font>
    <font>
      <b/>
      <sz val="14"/>
      <name val="Arial"/>
      <family val="2"/>
    </font>
    <font>
      <b/>
      <i/>
      <sz val="12"/>
      <name val="Arial"/>
      <family val="2"/>
    </font>
    <font>
      <sz val="11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MS Sans Serif"/>
      <family val="2"/>
    </font>
    <font>
      <b/>
      <sz val="12"/>
      <color theme="0"/>
      <name val="Arial"/>
      <family val="2"/>
    </font>
    <font>
      <sz val="8"/>
      <color theme="0"/>
      <name val="Arial"/>
      <family val="2"/>
    </font>
    <font>
      <sz val="10"/>
      <color theme="0"/>
      <name val="Arial"/>
      <family val="2"/>
      <charset val="204"/>
    </font>
    <font>
      <u/>
      <sz val="11"/>
      <color theme="1"/>
      <name val="Calibri"/>
      <family val="2"/>
      <charset val="204"/>
      <scheme val="minor"/>
    </font>
    <font>
      <sz val="12"/>
      <color theme="0"/>
      <name val="Arial"/>
      <family val="2"/>
    </font>
    <font>
      <sz val="8"/>
      <name val="Calibri"/>
      <family val="2"/>
      <charset val="204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FFFFF"/>
        <bgColor rgb="FF000000"/>
      </patternFill>
    </fill>
  </fills>
  <borders count="42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10" fillId="0" borderId="0"/>
    <xf numFmtId="0" fontId="10" fillId="0" borderId="0"/>
    <xf numFmtId="0" fontId="15" fillId="0" borderId="0"/>
    <xf numFmtId="0" fontId="17" fillId="0" borderId="0"/>
    <xf numFmtId="9" fontId="10" fillId="0" borderId="0" applyFont="0" applyFill="0" applyBorder="0" applyAlignment="0" applyProtection="0"/>
  </cellStyleXfs>
  <cellXfs count="239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horizontal="left" vertical="center"/>
    </xf>
    <xf numFmtId="3" fontId="5" fillId="2" borderId="0" xfId="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3" fontId="5" fillId="2" borderId="3" xfId="1" applyNumberFormat="1" applyFont="1" applyFill="1" applyBorder="1" applyAlignment="1">
      <alignment horizontal="left" vertical="center"/>
    </xf>
    <xf numFmtId="164" fontId="5" fillId="2" borderId="0" xfId="1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justify" vertical="center"/>
    </xf>
    <xf numFmtId="0" fontId="5" fillId="2" borderId="5" xfId="0" applyFont="1" applyFill="1" applyBorder="1" applyAlignment="1">
      <alignment horizontal="justify" vertical="center"/>
    </xf>
    <xf numFmtId="3" fontId="5" fillId="2" borderId="6" xfId="1" applyNumberFormat="1" applyFont="1" applyFill="1" applyBorder="1" applyAlignment="1">
      <alignment horizontal="left" vertical="center"/>
    </xf>
    <xf numFmtId="3" fontId="7" fillId="2" borderId="0" xfId="1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9" fontId="5" fillId="2" borderId="0" xfId="0" applyNumberFormat="1" applyFont="1" applyFill="1" applyAlignment="1">
      <alignment vertical="center"/>
    </xf>
    <xf numFmtId="49" fontId="5" fillId="2" borderId="6" xfId="1" applyNumberFormat="1" applyFont="1" applyFill="1" applyBorder="1" applyAlignment="1">
      <alignment horizontal="left" vertical="center"/>
    </xf>
    <xf numFmtId="165" fontId="5" fillId="2" borderId="6" xfId="1" applyNumberFormat="1" applyFont="1" applyFill="1" applyBorder="1" applyAlignment="1">
      <alignment horizontal="left" vertical="center"/>
    </xf>
    <xf numFmtId="165" fontId="5" fillId="2" borderId="0" xfId="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4" fontId="5" fillId="2" borderId="6" xfId="1" applyNumberFormat="1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vertical="center"/>
    </xf>
    <xf numFmtId="166" fontId="5" fillId="2" borderId="6" xfId="1" applyNumberFormat="1" applyFont="1" applyFill="1" applyBorder="1" applyAlignment="1">
      <alignment horizontal="left" vertical="center"/>
    </xf>
    <xf numFmtId="0" fontId="5" fillId="2" borderId="11" xfId="0" applyFont="1" applyFill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vertical="center"/>
    </xf>
    <xf numFmtId="4" fontId="5" fillId="2" borderId="0" xfId="1" applyNumberFormat="1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/>
    </xf>
    <xf numFmtId="167" fontId="5" fillId="2" borderId="13" xfId="1" applyNumberFormat="1" applyFont="1" applyFill="1" applyBorder="1" applyAlignment="1">
      <alignment horizontal="left" vertical="center"/>
    </xf>
    <xf numFmtId="168" fontId="5" fillId="2" borderId="0" xfId="1" applyNumberFormat="1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3" fontId="5" fillId="2" borderId="10" xfId="1" applyNumberFormat="1" applyFont="1" applyFill="1" applyBorder="1" applyAlignment="1">
      <alignment horizontal="center" vertical="center"/>
    </xf>
    <xf numFmtId="3" fontId="5" fillId="2" borderId="0" xfId="1" applyNumberFormat="1" applyFont="1" applyFill="1" applyBorder="1" applyAlignment="1">
      <alignment vertical="center"/>
    </xf>
    <xf numFmtId="0" fontId="0" fillId="0" borderId="10" xfId="0" applyBorder="1" applyAlignment="1">
      <alignment vertical="center"/>
    </xf>
    <xf numFmtId="2" fontId="0" fillId="0" borderId="10" xfId="0" applyNumberFormat="1" applyBorder="1" applyAlignment="1">
      <alignment vertical="center"/>
    </xf>
    <xf numFmtId="2" fontId="0" fillId="0" borderId="10" xfId="0" applyNumberFormat="1" applyBorder="1" applyAlignment="1">
      <alignment horizontal="left" vertical="center"/>
    </xf>
    <xf numFmtId="0" fontId="8" fillId="3" borderId="10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left" vertical="center"/>
    </xf>
    <xf numFmtId="0" fontId="5" fillId="2" borderId="19" xfId="0" applyFont="1" applyFill="1" applyBorder="1" applyAlignment="1">
      <alignment horizontal="justify" vertical="center"/>
    </xf>
    <xf numFmtId="0" fontId="5" fillId="2" borderId="19" xfId="0" applyFont="1" applyFill="1" applyBorder="1" applyAlignment="1">
      <alignment horizontal="left" vertical="center"/>
    </xf>
    <xf numFmtId="0" fontId="5" fillId="2" borderId="20" xfId="0" applyFont="1" applyFill="1" applyBorder="1" applyAlignment="1">
      <alignment horizontal="left" vertical="center"/>
    </xf>
    <xf numFmtId="0" fontId="5" fillId="7" borderId="0" xfId="5" applyFont="1" applyFill="1" applyAlignment="1">
      <alignment vertical="center"/>
    </xf>
    <xf numFmtId="0" fontId="12" fillId="2" borderId="0" xfId="0" applyFont="1" applyFill="1"/>
    <xf numFmtId="0" fontId="5" fillId="7" borderId="21" xfId="5" applyFont="1" applyFill="1" applyBorder="1" applyAlignment="1">
      <alignment vertical="center"/>
    </xf>
    <xf numFmtId="0" fontId="9" fillId="2" borderId="33" xfId="5" applyFont="1" applyFill="1" applyBorder="1" applyAlignment="1">
      <alignment horizontal="center" vertical="center"/>
    </xf>
    <xf numFmtId="0" fontId="5" fillId="2" borderId="34" xfId="5" applyFont="1" applyFill="1" applyBorder="1" applyAlignment="1">
      <alignment vertical="center"/>
    </xf>
    <xf numFmtId="1" fontId="7" fillId="8" borderId="9" xfId="3" applyNumberFormat="1" applyFont="1" applyFill="1" applyBorder="1" applyAlignment="1">
      <alignment horizontal="left" vertical="center"/>
    </xf>
    <xf numFmtId="1" fontId="7" fillId="8" borderId="10" xfId="3" applyNumberFormat="1" applyFont="1" applyFill="1" applyBorder="1" applyAlignment="1">
      <alignment horizontal="left" vertical="center"/>
    </xf>
    <xf numFmtId="1" fontId="7" fillId="8" borderId="6" xfId="3" applyNumberFormat="1" applyFont="1" applyFill="1" applyBorder="1" applyAlignment="1">
      <alignment horizontal="left" vertical="center"/>
    </xf>
    <xf numFmtId="1" fontId="7" fillId="8" borderId="4" xfId="3" applyNumberFormat="1" applyFont="1" applyFill="1" applyBorder="1" applyAlignment="1">
      <alignment horizontal="left" vertical="center"/>
    </xf>
    <xf numFmtId="1" fontId="7" fillId="8" borderId="19" xfId="3" applyNumberFormat="1" applyFont="1" applyFill="1" applyBorder="1" applyAlignment="1">
      <alignment horizontal="left" vertical="center"/>
    </xf>
    <xf numFmtId="1" fontId="7" fillId="8" borderId="35" xfId="3" applyNumberFormat="1" applyFont="1" applyFill="1" applyBorder="1" applyAlignment="1">
      <alignment horizontal="left" vertical="center"/>
    </xf>
    <xf numFmtId="1" fontId="7" fillId="9" borderId="4" xfId="3" applyNumberFormat="1" applyFont="1" applyFill="1" applyBorder="1" applyAlignment="1">
      <alignment horizontal="left" vertical="center"/>
    </xf>
    <xf numFmtId="1" fontId="7" fillId="9" borderId="19" xfId="3" applyNumberFormat="1" applyFont="1" applyFill="1" applyBorder="1" applyAlignment="1">
      <alignment horizontal="left" vertical="center"/>
    </xf>
    <xf numFmtId="1" fontId="7" fillId="9" borderId="35" xfId="3" applyNumberFormat="1" applyFont="1" applyFill="1" applyBorder="1" applyAlignment="1">
      <alignment horizontal="left" vertical="center"/>
    </xf>
    <xf numFmtId="0" fontId="7" fillId="11" borderId="4" xfId="3" applyFont="1" applyFill="1" applyBorder="1" applyAlignment="1">
      <alignment horizontal="left" vertical="center"/>
    </xf>
    <xf numFmtId="0" fontId="7" fillId="11" borderId="19" xfId="3" applyFont="1" applyFill="1" applyBorder="1" applyAlignment="1">
      <alignment horizontal="left" vertical="center"/>
    </xf>
    <xf numFmtId="0" fontId="7" fillId="12" borderId="4" xfId="3" applyFont="1" applyFill="1" applyBorder="1" applyAlignment="1">
      <alignment horizontal="left" vertical="center"/>
    </xf>
    <xf numFmtId="0" fontId="7" fillId="12" borderId="19" xfId="3" applyFont="1" applyFill="1" applyBorder="1" applyAlignment="1">
      <alignment horizontal="left" vertical="center"/>
    </xf>
    <xf numFmtId="0" fontId="7" fillId="12" borderId="35" xfId="3" applyFont="1" applyFill="1" applyBorder="1" applyAlignment="1">
      <alignment horizontal="left" vertical="center"/>
    </xf>
    <xf numFmtId="1" fontId="13" fillId="2" borderId="9" xfId="5" applyNumberFormat="1" applyFont="1" applyFill="1" applyBorder="1" applyAlignment="1">
      <alignment horizontal="center" vertical="center"/>
    </xf>
    <xf numFmtId="1" fontId="13" fillId="2" borderId="10" xfId="0" applyNumberFormat="1" applyFont="1" applyFill="1" applyBorder="1" applyAlignment="1">
      <alignment horizontal="center" vertical="center"/>
    </xf>
    <xf numFmtId="4" fontId="13" fillId="2" borderId="10" xfId="0" applyNumberFormat="1" applyFont="1" applyFill="1" applyBorder="1" applyAlignment="1">
      <alignment horizontal="center" vertical="center"/>
    </xf>
    <xf numFmtId="4" fontId="13" fillId="2" borderId="10" xfId="5" applyNumberFormat="1" applyFont="1" applyFill="1" applyBorder="1" applyAlignment="1">
      <alignment vertical="center"/>
    </xf>
    <xf numFmtId="4" fontId="13" fillId="2" borderId="10" xfId="5" quotePrefix="1" applyNumberFormat="1" applyFont="1" applyFill="1" applyBorder="1" applyAlignment="1">
      <alignment horizontal="right" vertical="center"/>
    </xf>
    <xf numFmtId="0" fontId="7" fillId="8" borderId="9" xfId="3" applyFont="1" applyFill="1" applyBorder="1" applyAlignment="1">
      <alignment vertical="center"/>
    </xf>
    <xf numFmtId="0" fontId="7" fillId="8" borderId="10" xfId="3" applyFont="1" applyFill="1" applyBorder="1" applyAlignment="1">
      <alignment vertical="center"/>
    </xf>
    <xf numFmtId="0" fontId="7" fillId="8" borderId="6" xfId="3" applyFont="1" applyFill="1" applyBorder="1" applyAlignment="1">
      <alignment vertical="center"/>
    </xf>
    <xf numFmtId="0" fontId="7" fillId="8" borderId="4" xfId="3" applyFont="1" applyFill="1" applyBorder="1" applyAlignment="1">
      <alignment vertical="center"/>
    </xf>
    <xf numFmtId="0" fontId="7" fillId="8" borderId="16" xfId="3" applyFont="1" applyFill="1" applyBorder="1" applyAlignment="1">
      <alignment vertical="center"/>
    </xf>
    <xf numFmtId="0" fontId="7" fillId="9" borderId="4" xfId="3" applyFont="1" applyFill="1" applyBorder="1" applyAlignment="1">
      <alignment vertical="center"/>
    </xf>
    <xf numFmtId="0" fontId="7" fillId="9" borderId="16" xfId="3" applyFont="1" applyFill="1" applyBorder="1" applyAlignment="1">
      <alignment vertical="center"/>
    </xf>
    <xf numFmtId="0" fontId="7" fillId="9" borderId="6" xfId="3" applyFont="1" applyFill="1" applyBorder="1" applyAlignment="1">
      <alignment vertical="center"/>
    </xf>
    <xf numFmtId="0" fontId="7" fillId="10" borderId="4" xfId="3" applyFont="1" applyFill="1" applyBorder="1" applyAlignment="1">
      <alignment vertical="center" wrapText="1"/>
    </xf>
    <xf numFmtId="0" fontId="7" fillId="10" borderId="16" xfId="3" applyFont="1" applyFill="1" applyBorder="1" applyAlignment="1">
      <alignment vertical="center"/>
    </xf>
    <xf numFmtId="0" fontId="7" fillId="10" borderId="16" xfId="3" applyFont="1" applyFill="1" applyBorder="1" applyAlignment="1">
      <alignment horizontal="left" vertical="center"/>
    </xf>
    <xf numFmtId="0" fontId="7" fillId="10" borderId="6" xfId="3" applyFont="1" applyFill="1" applyBorder="1" applyAlignment="1">
      <alignment vertical="center"/>
    </xf>
    <xf numFmtId="0" fontId="7" fillId="11" borderId="9" xfId="3" applyFont="1" applyFill="1" applyBorder="1" applyAlignment="1">
      <alignment horizontal="center" vertical="center"/>
    </xf>
    <xf numFmtId="0" fontId="7" fillId="11" borderId="10" xfId="3" applyFont="1" applyFill="1" applyBorder="1" applyAlignment="1">
      <alignment horizontal="center" vertical="center"/>
    </xf>
    <xf numFmtId="0" fontId="7" fillId="11" borderId="16" xfId="3" applyFont="1" applyFill="1" applyBorder="1" applyAlignment="1">
      <alignment vertical="center"/>
    </xf>
    <xf numFmtId="0" fontId="7" fillId="12" borderId="9" xfId="3" applyFont="1" applyFill="1" applyBorder="1" applyAlignment="1">
      <alignment horizontal="center" vertical="center"/>
    </xf>
    <xf numFmtId="0" fontId="7" fillId="12" borderId="10" xfId="3" applyFont="1" applyFill="1" applyBorder="1" applyAlignment="1">
      <alignment horizontal="center" vertical="center"/>
    </xf>
    <xf numFmtId="0" fontId="7" fillId="12" borderId="6" xfId="3" applyFont="1" applyFill="1" applyBorder="1" applyAlignment="1">
      <alignment horizontal="center" vertical="center"/>
    </xf>
    <xf numFmtId="0" fontId="7" fillId="2" borderId="36" xfId="5" applyFont="1" applyFill="1" applyBorder="1" applyAlignment="1">
      <alignment horizontal="left" vertical="center"/>
    </xf>
    <xf numFmtId="0" fontId="5" fillId="2" borderId="37" xfId="5" applyFont="1" applyFill="1" applyBorder="1" applyAlignment="1">
      <alignment vertical="center"/>
    </xf>
    <xf numFmtId="1" fontId="5" fillId="2" borderId="37" xfId="5" applyNumberFormat="1" applyFont="1" applyFill="1" applyBorder="1" applyAlignment="1">
      <alignment vertical="center"/>
    </xf>
    <xf numFmtId="1" fontId="5" fillId="2" borderId="38" xfId="5" applyNumberFormat="1" applyFont="1" applyFill="1" applyBorder="1" applyAlignment="1">
      <alignment vertical="center"/>
    </xf>
    <xf numFmtId="0" fontId="0" fillId="2" borderId="10" xfId="0" applyFill="1" applyBorder="1" applyAlignment="1">
      <alignment vertical="center" wrapText="1"/>
    </xf>
    <xf numFmtId="0" fontId="5" fillId="0" borderId="10" xfId="6" applyFont="1" applyBorder="1" applyAlignment="1">
      <alignment horizontal="left" vertical="center" wrapText="1"/>
    </xf>
    <xf numFmtId="4" fontId="14" fillId="2" borderId="10" xfId="0" applyNumberFormat="1" applyFont="1" applyFill="1" applyBorder="1" applyAlignment="1">
      <alignment horizontal="center" vertical="center"/>
    </xf>
    <xf numFmtId="4" fontId="14" fillId="2" borderId="10" xfId="5" applyNumberFormat="1" applyFont="1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2" borderId="10" xfId="0" applyFill="1" applyBorder="1" applyAlignment="1">
      <alignment horizontal="center" vertical="center"/>
    </xf>
    <xf numFmtId="0" fontId="15" fillId="0" borderId="10" xfId="7" applyBorder="1" applyAlignment="1">
      <alignment horizontal="center" vertical="center"/>
    </xf>
    <xf numFmtId="0" fontId="15" fillId="2" borderId="10" xfId="7" applyFill="1" applyBorder="1" applyAlignment="1">
      <alignment horizontal="center"/>
    </xf>
    <xf numFmtId="0" fontId="15" fillId="0" borderId="10" xfId="7" applyBorder="1" applyAlignment="1">
      <alignment horizontal="center"/>
    </xf>
    <xf numFmtId="1" fontId="5" fillId="7" borderId="39" xfId="0" applyNumberFormat="1" applyFont="1" applyFill="1" applyBorder="1" applyAlignment="1">
      <alignment horizontal="left" vertical="center"/>
    </xf>
    <xf numFmtId="0" fontId="5" fillId="7" borderId="39" xfId="5" applyFont="1" applyFill="1" applyBorder="1" applyAlignment="1">
      <alignment horizontal="center" vertical="center"/>
    </xf>
    <xf numFmtId="2" fontId="5" fillId="7" borderId="39" xfId="5" applyNumberFormat="1" applyFont="1" applyFill="1" applyBorder="1" applyAlignment="1">
      <alignment vertical="center"/>
    </xf>
    <xf numFmtId="4" fontId="5" fillId="7" borderId="39" xfId="5" applyNumberFormat="1" applyFont="1" applyFill="1" applyBorder="1" applyAlignment="1">
      <alignment vertical="center"/>
    </xf>
    <xf numFmtId="0" fontId="5" fillId="7" borderId="40" xfId="5" applyFont="1" applyFill="1" applyBorder="1" applyAlignment="1">
      <alignment horizontal="center" vertical="center"/>
    </xf>
    <xf numFmtId="1" fontId="16" fillId="7" borderId="0" xfId="0" applyNumberFormat="1" applyFont="1" applyFill="1" applyAlignment="1">
      <alignment horizontal="left" vertical="center"/>
    </xf>
    <xf numFmtId="0" fontId="16" fillId="7" borderId="0" xfId="5" applyFont="1" applyFill="1" applyAlignment="1">
      <alignment horizontal="center" vertical="center"/>
    </xf>
    <xf numFmtId="2" fontId="16" fillId="7" borderId="0" xfId="5" applyNumberFormat="1" applyFont="1" applyFill="1" applyAlignment="1">
      <alignment vertical="center"/>
    </xf>
    <xf numFmtId="4" fontId="16" fillId="7" borderId="0" xfId="5" applyNumberFormat="1" applyFont="1" applyFill="1" applyAlignment="1">
      <alignment vertical="center"/>
    </xf>
    <xf numFmtId="4" fontId="5" fillId="7" borderId="0" xfId="5" applyNumberFormat="1" applyFont="1" applyFill="1" applyAlignment="1">
      <alignment vertical="center"/>
    </xf>
    <xf numFmtId="0" fontId="7" fillId="7" borderId="0" xfId="2" applyFont="1" applyFill="1" applyAlignment="1">
      <alignment horizontal="left" vertical="center"/>
    </xf>
    <xf numFmtId="3" fontId="5" fillId="7" borderId="0" xfId="4" applyNumberFormat="1" applyFont="1" applyFill="1" applyBorder="1" applyAlignment="1">
      <alignment horizontal="center" vertical="center"/>
    </xf>
    <xf numFmtId="3" fontId="5" fillId="7" borderId="0" xfId="1" applyNumberFormat="1" applyFont="1" applyFill="1" applyBorder="1" applyAlignment="1">
      <alignment horizontal="center" vertical="center"/>
    </xf>
    <xf numFmtId="0" fontId="5" fillId="7" borderId="0" xfId="0" applyFont="1" applyFill="1" applyAlignment="1">
      <alignment vertical="center"/>
    </xf>
    <xf numFmtId="0" fontId="7" fillId="7" borderId="0" xfId="0" applyFont="1" applyFill="1" applyAlignment="1">
      <alignment horizontal="left" vertical="center"/>
    </xf>
    <xf numFmtId="1" fontId="5" fillId="7" borderId="0" xfId="0" applyNumberFormat="1" applyFont="1" applyFill="1" applyAlignment="1">
      <alignment horizontal="left" vertical="center"/>
    </xf>
    <xf numFmtId="0" fontId="5" fillId="7" borderId="0" xfId="5" applyFont="1" applyFill="1" applyAlignment="1">
      <alignment horizontal="center" vertical="center"/>
    </xf>
    <xf numFmtId="2" fontId="5" fillId="7" borderId="0" xfId="5" applyNumberFormat="1" applyFont="1" applyFill="1" applyAlignment="1">
      <alignment vertical="center"/>
    </xf>
    <xf numFmtId="2" fontId="5" fillId="13" borderId="3" xfId="4" applyNumberFormat="1" applyFont="1" applyFill="1" applyBorder="1" applyAlignment="1">
      <alignment horizontal="left" vertical="center"/>
    </xf>
    <xf numFmtId="2" fontId="5" fillId="2" borderId="0" xfId="1" applyNumberFormat="1" applyFont="1" applyFill="1" applyBorder="1" applyAlignment="1">
      <alignment horizontal="left" vertical="center"/>
    </xf>
    <xf numFmtId="4" fontId="5" fillId="7" borderId="3" xfId="4" applyNumberFormat="1" applyFont="1" applyFill="1" applyBorder="1" applyAlignment="1">
      <alignment horizontal="center" vertical="center"/>
    </xf>
    <xf numFmtId="3" fontId="5" fillId="7" borderId="41" xfId="1" applyNumberFormat="1" applyFont="1" applyFill="1" applyBorder="1" applyAlignment="1">
      <alignment horizontal="left" vertical="center"/>
    </xf>
    <xf numFmtId="3" fontId="5" fillId="7" borderId="32" xfId="1" applyNumberFormat="1" applyFont="1" applyFill="1" applyBorder="1" applyAlignment="1">
      <alignment horizontal="left" vertical="center"/>
    </xf>
    <xf numFmtId="2" fontId="5" fillId="13" borderId="6" xfId="4" applyNumberFormat="1" applyFont="1" applyFill="1" applyBorder="1" applyAlignment="1">
      <alignment horizontal="left" vertical="center"/>
    </xf>
    <xf numFmtId="4" fontId="5" fillId="7" borderId="6" xfId="4" applyNumberFormat="1" applyFont="1" applyFill="1" applyBorder="1" applyAlignment="1">
      <alignment horizontal="center" vertical="center"/>
    </xf>
    <xf numFmtId="3" fontId="5" fillId="7" borderId="16" xfId="1" applyNumberFormat="1" applyFont="1" applyFill="1" applyBorder="1" applyAlignment="1">
      <alignment horizontal="left" vertical="center"/>
    </xf>
    <xf numFmtId="0" fontId="5" fillId="7" borderId="35" xfId="0" applyFont="1" applyFill="1" applyBorder="1"/>
    <xf numFmtId="166" fontId="5" fillId="2" borderId="16" xfId="1" applyNumberFormat="1" applyFont="1" applyFill="1" applyBorder="1" applyAlignment="1">
      <alignment horizontal="left" vertical="center"/>
    </xf>
    <xf numFmtId="169" fontId="5" fillId="13" borderId="6" xfId="4" applyNumberFormat="1" applyFont="1" applyFill="1" applyBorder="1" applyAlignment="1">
      <alignment horizontal="left" vertical="center"/>
    </xf>
    <xf numFmtId="169" fontId="5" fillId="2" borderId="0" xfId="1" applyNumberFormat="1" applyFont="1" applyFill="1" applyBorder="1" applyAlignment="1">
      <alignment horizontal="left" vertical="center"/>
    </xf>
    <xf numFmtId="2" fontId="5" fillId="0" borderId="6" xfId="4" applyNumberFormat="1" applyFont="1" applyFill="1" applyBorder="1" applyAlignment="1">
      <alignment horizontal="left" vertical="center"/>
    </xf>
    <xf numFmtId="4" fontId="5" fillId="7" borderId="13" xfId="4" applyNumberFormat="1" applyFont="1" applyFill="1" applyBorder="1" applyAlignment="1">
      <alignment horizontal="center" vertical="center"/>
    </xf>
    <xf numFmtId="2" fontId="5" fillId="2" borderId="11" xfId="2" applyNumberFormat="1" applyFill="1" applyBorder="1" applyAlignment="1">
      <alignment vertical="center"/>
    </xf>
    <xf numFmtId="2" fontId="5" fillId="2" borderId="15" xfId="2" applyNumberFormat="1" applyFill="1" applyBorder="1" applyAlignment="1">
      <alignment vertical="center"/>
    </xf>
    <xf numFmtId="2" fontId="5" fillId="2" borderId="12" xfId="2" applyNumberFormat="1" applyFill="1" applyBorder="1" applyAlignment="1">
      <alignment vertical="center"/>
    </xf>
    <xf numFmtId="170" fontId="5" fillId="13" borderId="13" xfId="4" applyNumberFormat="1" applyFont="1" applyFill="1" applyBorder="1" applyAlignment="1">
      <alignment horizontal="left" vertical="center"/>
    </xf>
    <xf numFmtId="0" fontId="15" fillId="2" borderId="16" xfId="7" applyFill="1" applyBorder="1" applyAlignment="1">
      <alignment horizontal="center"/>
    </xf>
    <xf numFmtId="0" fontId="5" fillId="7" borderId="10" xfId="5" applyFont="1" applyFill="1" applyBorder="1" applyAlignment="1">
      <alignment vertical="center"/>
    </xf>
    <xf numFmtId="4" fontId="5" fillId="7" borderId="10" xfId="1" applyNumberFormat="1" applyFont="1" applyFill="1" applyBorder="1" applyAlignment="1">
      <alignment horizontal="left" vertical="center"/>
    </xf>
    <xf numFmtId="0" fontId="5" fillId="2" borderId="10" xfId="0" applyFont="1" applyFill="1" applyBorder="1"/>
    <xf numFmtId="0" fontId="18" fillId="2" borderId="0" xfId="0" applyFont="1" applyFill="1" applyAlignment="1">
      <alignment vertical="center"/>
    </xf>
    <xf numFmtId="0" fontId="19" fillId="7" borderId="0" xfId="0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21" fillId="0" borderId="0" xfId="0" applyFont="1"/>
    <xf numFmtId="0" fontId="22" fillId="2" borderId="0" xfId="0" applyFont="1" applyFill="1" applyAlignment="1">
      <alignment vertical="center"/>
    </xf>
    <xf numFmtId="0" fontId="7" fillId="2" borderId="16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3" fontId="7" fillId="2" borderId="16" xfId="1" applyNumberFormat="1" applyFont="1" applyFill="1" applyBorder="1" applyAlignment="1">
      <alignment horizontal="center" vertical="center" wrapText="1"/>
    </xf>
    <xf numFmtId="3" fontId="7" fillId="2" borderId="19" xfId="1" applyNumberFormat="1" applyFont="1" applyFill="1" applyBorder="1" applyAlignment="1">
      <alignment horizontal="center" vertical="center" wrapText="1"/>
    </xf>
    <xf numFmtId="3" fontId="7" fillId="2" borderId="5" xfId="1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3" fontId="5" fillId="2" borderId="10" xfId="1" applyNumberFormat="1" applyFont="1" applyFill="1" applyBorder="1" applyAlignment="1">
      <alignment horizontal="center" vertical="center"/>
    </xf>
    <xf numFmtId="3" fontId="7" fillId="2" borderId="16" xfId="1" applyNumberFormat="1" applyFont="1" applyFill="1" applyBorder="1" applyAlignment="1">
      <alignment horizontal="center" vertical="center"/>
    </xf>
    <xf numFmtId="3" fontId="7" fillId="2" borderId="19" xfId="1" applyNumberFormat="1" applyFont="1" applyFill="1" applyBorder="1" applyAlignment="1">
      <alignment horizontal="center" vertical="center"/>
    </xf>
    <xf numFmtId="3" fontId="7" fillId="2" borderId="5" xfId="1" applyNumberFormat="1" applyFont="1" applyFill="1" applyBorder="1" applyAlignment="1">
      <alignment horizontal="center" vertical="center"/>
    </xf>
    <xf numFmtId="2" fontId="5" fillId="2" borderId="4" xfId="2" applyNumberFormat="1" applyFill="1" applyBorder="1" applyAlignment="1">
      <alignment horizontal="left" vertical="center"/>
    </xf>
    <xf numFmtId="2" fontId="5" fillId="2" borderId="19" xfId="2" applyNumberFormat="1" applyFill="1" applyBorder="1" applyAlignment="1">
      <alignment horizontal="left" vertical="center"/>
    </xf>
    <xf numFmtId="2" fontId="5" fillId="2" borderId="5" xfId="2" applyNumberFormat="1" applyFill="1" applyBorder="1" applyAlignment="1">
      <alignment horizontal="left" vertical="center"/>
    </xf>
    <xf numFmtId="0" fontId="5" fillId="2" borderId="1" xfId="2" applyFill="1" applyBorder="1" applyAlignment="1">
      <alignment horizontal="center" vertical="center"/>
    </xf>
    <xf numFmtId="0" fontId="5" fillId="2" borderId="7" xfId="2" applyFill="1" applyBorder="1" applyAlignment="1">
      <alignment horizontal="center" vertical="center"/>
    </xf>
    <xf numFmtId="0" fontId="5" fillId="2" borderId="2" xfId="2" applyFill="1" applyBorder="1" applyAlignment="1">
      <alignment horizontal="center" vertical="center"/>
    </xf>
    <xf numFmtId="0" fontId="5" fillId="7" borderId="10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7" borderId="19" xfId="0" applyFont="1" applyFill="1" applyBorder="1" applyAlignment="1">
      <alignment horizontal="left" vertical="center"/>
    </xf>
    <xf numFmtId="0" fontId="5" fillId="7" borderId="5" xfId="0" applyFont="1" applyFill="1" applyBorder="1" applyAlignment="1">
      <alignment horizontal="left" vertical="center"/>
    </xf>
    <xf numFmtId="0" fontId="7" fillId="7" borderId="21" xfId="2" applyFont="1" applyFill="1" applyBorder="1" applyAlignment="1">
      <alignment horizontal="center" vertical="center"/>
    </xf>
    <xf numFmtId="2" fontId="5" fillId="2" borderId="1" xfId="2" applyNumberFormat="1" applyFill="1" applyBorder="1" applyAlignment="1">
      <alignment horizontal="left" vertical="center"/>
    </xf>
    <xf numFmtId="2" fontId="5" fillId="2" borderId="7" xfId="2" applyNumberFormat="1" applyFill="1" applyBorder="1" applyAlignment="1">
      <alignment horizontal="left" vertical="center"/>
    </xf>
    <xf numFmtId="2" fontId="5" fillId="2" borderId="2" xfId="2" applyNumberForma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7" borderId="7" xfId="0" applyFont="1" applyFill="1" applyBorder="1" applyAlignment="1">
      <alignment horizontal="left" vertical="center"/>
    </xf>
    <xf numFmtId="0" fontId="5" fillId="7" borderId="2" xfId="0" applyFont="1" applyFill="1" applyBorder="1" applyAlignment="1">
      <alignment horizontal="left" vertical="center"/>
    </xf>
    <xf numFmtId="1" fontId="7" fillId="9" borderId="4" xfId="3" applyNumberFormat="1" applyFont="1" applyFill="1" applyBorder="1" applyAlignment="1">
      <alignment horizontal="left" vertical="center"/>
    </xf>
    <xf numFmtId="1" fontId="7" fillId="9" borderId="19" xfId="3" applyNumberFormat="1" applyFont="1" applyFill="1" applyBorder="1" applyAlignment="1">
      <alignment horizontal="left" vertical="center"/>
    </xf>
    <xf numFmtId="1" fontId="7" fillId="9" borderId="35" xfId="3" applyNumberFormat="1" applyFont="1" applyFill="1" applyBorder="1" applyAlignment="1">
      <alignment horizontal="left" vertical="center"/>
    </xf>
    <xf numFmtId="0" fontId="7" fillId="10" borderId="4" xfId="3" applyFont="1" applyFill="1" applyBorder="1" applyAlignment="1">
      <alignment horizontal="left" vertical="center" wrapText="1"/>
    </xf>
    <xf numFmtId="0" fontId="7" fillId="10" borderId="19" xfId="3" applyFont="1" applyFill="1" applyBorder="1" applyAlignment="1">
      <alignment horizontal="left" vertical="center" wrapText="1"/>
    </xf>
    <xf numFmtId="0" fontId="7" fillId="10" borderId="35" xfId="3" applyFont="1" applyFill="1" applyBorder="1" applyAlignment="1">
      <alignment horizontal="left" vertical="center" wrapText="1"/>
    </xf>
    <xf numFmtId="0" fontId="7" fillId="12" borderId="23" xfId="3" applyFont="1" applyFill="1" applyBorder="1" applyAlignment="1">
      <alignment horizontal="center" vertical="center"/>
    </xf>
    <xf numFmtId="0" fontId="7" fillId="12" borderId="24" xfId="3" applyFont="1" applyFill="1" applyBorder="1" applyAlignment="1">
      <alignment horizontal="center" vertical="center"/>
    </xf>
    <xf numFmtId="0" fontId="7" fillId="12" borderId="25" xfId="3" applyFont="1" applyFill="1" applyBorder="1" applyAlignment="1">
      <alignment horizontal="center" vertical="center"/>
    </xf>
    <xf numFmtId="0" fontId="7" fillId="8" borderId="1" xfId="3" applyFont="1" applyFill="1" applyBorder="1" applyAlignment="1">
      <alignment horizontal="center" vertical="center"/>
    </xf>
    <xf numFmtId="0" fontId="7" fillId="8" borderId="7" xfId="3" applyFont="1" applyFill="1" applyBorder="1" applyAlignment="1">
      <alignment horizontal="center" vertical="center"/>
    </xf>
    <xf numFmtId="0" fontId="7" fillId="8" borderId="32" xfId="3" applyFont="1" applyFill="1" applyBorder="1" applyAlignment="1">
      <alignment horizontal="center" vertical="center"/>
    </xf>
    <xf numFmtId="0" fontId="7" fillId="9" borderId="1" xfId="3" applyFont="1" applyFill="1" applyBorder="1" applyAlignment="1">
      <alignment horizontal="center" vertical="center"/>
    </xf>
    <xf numFmtId="0" fontId="7" fillId="9" borderId="7" xfId="3" applyFont="1" applyFill="1" applyBorder="1" applyAlignment="1">
      <alignment horizontal="center" vertical="center"/>
    </xf>
    <xf numFmtId="0" fontId="7" fillId="9" borderId="32" xfId="3" applyFont="1" applyFill="1" applyBorder="1" applyAlignment="1">
      <alignment horizontal="center" vertical="center"/>
    </xf>
    <xf numFmtId="0" fontId="7" fillId="10" borderId="1" xfId="3" applyFont="1" applyFill="1" applyBorder="1" applyAlignment="1">
      <alignment horizontal="center" vertical="center" wrapText="1"/>
    </xf>
    <xf numFmtId="0" fontId="7" fillId="10" borderId="7" xfId="3" applyFont="1" applyFill="1" applyBorder="1" applyAlignment="1">
      <alignment horizontal="center" vertical="center" wrapText="1"/>
    </xf>
    <xf numFmtId="0" fontId="7" fillId="10" borderId="32" xfId="3" applyFont="1" applyFill="1" applyBorder="1" applyAlignment="1">
      <alignment horizontal="center" vertical="center" wrapText="1"/>
    </xf>
    <xf numFmtId="0" fontId="7" fillId="11" borderId="29" xfId="3" applyFont="1" applyFill="1" applyBorder="1" applyAlignment="1">
      <alignment horizontal="center" vertical="center"/>
    </xf>
    <xf numFmtId="0" fontId="7" fillId="11" borderId="24" xfId="3" applyFont="1" applyFill="1" applyBorder="1" applyAlignment="1">
      <alignment horizontal="center" vertical="center"/>
    </xf>
    <xf numFmtId="0" fontId="7" fillId="11" borderId="25" xfId="3" applyFont="1" applyFill="1" applyBorder="1" applyAlignment="1">
      <alignment horizontal="center" vertical="center"/>
    </xf>
    <xf numFmtId="0" fontId="7" fillId="11" borderId="1" xfId="3" applyFont="1" applyFill="1" applyBorder="1" applyAlignment="1">
      <alignment horizontal="center" vertical="center"/>
    </xf>
    <xf numFmtId="0" fontId="7" fillId="11" borderId="7" xfId="3" applyFont="1" applyFill="1" applyBorder="1" applyAlignment="1">
      <alignment horizontal="center" vertical="center"/>
    </xf>
    <xf numFmtId="0" fontId="7" fillId="11" borderId="32" xfId="3" applyFont="1" applyFill="1" applyBorder="1" applyAlignment="1">
      <alignment horizontal="center" vertical="center"/>
    </xf>
    <xf numFmtId="0" fontId="7" fillId="12" borderId="1" xfId="3" applyFont="1" applyFill="1" applyBorder="1" applyAlignment="1">
      <alignment horizontal="center" vertical="center"/>
    </xf>
    <xf numFmtId="0" fontId="7" fillId="12" borderId="7" xfId="3" applyFont="1" applyFill="1" applyBorder="1" applyAlignment="1">
      <alignment horizontal="center" vertical="center"/>
    </xf>
    <xf numFmtId="0" fontId="7" fillId="12" borderId="32" xfId="3" applyFont="1" applyFill="1" applyBorder="1" applyAlignment="1">
      <alignment horizontal="center" vertical="center"/>
    </xf>
    <xf numFmtId="0" fontId="11" fillId="7" borderId="0" xfId="0" applyFont="1" applyFill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7" fillId="2" borderId="1" xfId="5" applyFont="1" applyFill="1" applyBorder="1" applyAlignment="1">
      <alignment horizontal="center" vertical="center"/>
    </xf>
    <xf numFmtId="0" fontId="7" fillId="2" borderId="7" xfId="5" applyFont="1" applyFill="1" applyBorder="1" applyAlignment="1">
      <alignment horizontal="center" vertical="center"/>
    </xf>
    <xf numFmtId="0" fontId="7" fillId="2" borderId="2" xfId="5" applyFont="1" applyFill="1" applyBorder="1" applyAlignment="1">
      <alignment horizontal="center" vertical="center"/>
    </xf>
    <xf numFmtId="0" fontId="7" fillId="2" borderId="22" xfId="5" applyFont="1" applyFill="1" applyBorder="1" applyAlignment="1">
      <alignment horizontal="center" vertical="center" wrapText="1"/>
    </xf>
    <xf numFmtId="0" fontId="7" fillId="2" borderId="27" xfId="5" applyFont="1" applyFill="1" applyBorder="1" applyAlignment="1">
      <alignment horizontal="center" vertical="center" wrapText="1"/>
    </xf>
    <xf numFmtId="0" fontId="7" fillId="2" borderId="31" xfId="5" applyFont="1" applyFill="1" applyBorder="1" applyAlignment="1">
      <alignment horizontal="center" vertical="center" wrapText="1"/>
    </xf>
    <xf numFmtId="0" fontId="7" fillId="2" borderId="23" xfId="3" applyFont="1" applyFill="1" applyBorder="1" applyAlignment="1">
      <alignment horizontal="center" vertical="center"/>
    </xf>
    <xf numFmtId="0" fontId="7" fillId="2" borderId="24" xfId="3" applyFont="1" applyFill="1" applyBorder="1" applyAlignment="1">
      <alignment horizontal="center" vertical="center"/>
    </xf>
    <xf numFmtId="0" fontId="7" fillId="2" borderId="25" xfId="3" applyFont="1" applyFill="1" applyBorder="1" applyAlignment="1">
      <alignment horizontal="center" vertical="center"/>
    </xf>
    <xf numFmtId="0" fontId="7" fillId="2" borderId="26" xfId="5" applyFont="1" applyFill="1" applyBorder="1" applyAlignment="1">
      <alignment horizontal="center" vertical="center"/>
    </xf>
    <xf numFmtId="0" fontId="7" fillId="2" borderId="30" xfId="5" applyFont="1" applyFill="1" applyBorder="1" applyAlignment="1">
      <alignment horizontal="center" vertical="center"/>
    </xf>
    <xf numFmtId="0" fontId="7" fillId="2" borderId="18" xfId="5" applyFont="1" applyFill="1" applyBorder="1" applyAlignment="1">
      <alignment horizontal="center" vertical="center"/>
    </xf>
    <xf numFmtId="0" fontId="7" fillId="2" borderId="31" xfId="5" applyFont="1" applyFill="1" applyBorder="1" applyAlignment="1">
      <alignment horizontal="center" vertical="center"/>
    </xf>
    <xf numFmtId="0" fontId="7" fillId="2" borderId="18" xfId="5" applyFont="1" applyFill="1" applyBorder="1" applyAlignment="1">
      <alignment horizontal="center" vertical="center" wrapText="1"/>
    </xf>
    <xf numFmtId="0" fontId="7" fillId="8" borderId="23" xfId="3" applyFont="1" applyFill="1" applyBorder="1" applyAlignment="1">
      <alignment horizontal="center" vertical="center"/>
    </xf>
    <xf numFmtId="0" fontId="7" fillId="8" borderId="24" xfId="3" applyFont="1" applyFill="1" applyBorder="1" applyAlignment="1">
      <alignment horizontal="center" vertical="center"/>
    </xf>
    <xf numFmtId="0" fontId="7" fillId="8" borderId="28" xfId="3" applyFont="1" applyFill="1" applyBorder="1" applyAlignment="1">
      <alignment horizontal="center" vertical="center"/>
    </xf>
    <xf numFmtId="0" fontId="7" fillId="9" borderId="29" xfId="3" applyFont="1" applyFill="1" applyBorder="1" applyAlignment="1">
      <alignment horizontal="center" vertical="center"/>
    </xf>
    <xf numFmtId="0" fontId="7" fillId="9" borderId="24" xfId="3" applyFont="1" applyFill="1" applyBorder="1" applyAlignment="1">
      <alignment horizontal="center" vertical="center"/>
    </xf>
    <xf numFmtId="0" fontId="7" fillId="9" borderId="28" xfId="3" applyFont="1" applyFill="1" applyBorder="1" applyAlignment="1">
      <alignment horizontal="center" vertical="center"/>
    </xf>
    <xf numFmtId="0" fontId="7" fillId="10" borderId="29" xfId="3" applyFont="1" applyFill="1" applyBorder="1" applyAlignment="1">
      <alignment horizontal="center" vertical="center"/>
    </xf>
    <xf numFmtId="0" fontId="7" fillId="10" borderId="24" xfId="3" applyFont="1" applyFill="1" applyBorder="1" applyAlignment="1">
      <alignment horizontal="center" vertical="center"/>
    </xf>
    <xf numFmtId="0" fontId="7" fillId="10" borderId="28" xfId="3" applyFont="1" applyFill="1" applyBorder="1" applyAlignment="1">
      <alignment horizontal="center" vertical="center"/>
    </xf>
  </cellXfs>
  <cellStyles count="10">
    <cellStyle name="Normal" xfId="0" builtinId="0"/>
    <cellStyle name="Normal 2" xfId="7" xr:uid="{88BCCD31-F40B-4C1C-958A-FC5A2B512A00}"/>
    <cellStyle name="Normal 3" xfId="8" xr:uid="{8DAD3311-3363-460E-A824-C6A09C450452}"/>
    <cellStyle name="Normal 4" xfId="2" xr:uid="{AFF48D8D-8143-4F0B-A62E-FD3E8853F979}"/>
    <cellStyle name="Normal_ESFUERZOS UTILES DE POSTES CATAMAYO GONZANAMA" xfId="5" xr:uid="{6C9EE27F-445E-49DF-984C-88C2D3CF4A55}"/>
    <cellStyle name="Normal_ESFUERZOS UTILES DE POSTES CATAMAYO GONZANAMA 2" xfId="3" xr:uid="{7AD0D481-3D57-4ADA-B363-E644436E59C6}"/>
    <cellStyle name="Porcentaje" xfId="1" builtinId="5"/>
    <cellStyle name="Porcentaje 2" xfId="4" xr:uid="{3DA88B3A-A18F-469E-8B1E-434D122988FC}"/>
    <cellStyle name="Обычный 2" xfId="6" xr:uid="{C638257A-25BB-4870-893F-99AC33EF90E0}"/>
    <cellStyle name="Процентный 2" xfId="9" xr:uid="{3FE555CA-9537-4309-AB2E-EE81FBF630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72910</xdr:colOff>
      <xdr:row>0</xdr:row>
      <xdr:rowOff>25631</xdr:rowOff>
    </xdr:from>
    <xdr:to>
      <xdr:col>2</xdr:col>
      <xdr:colOff>259599</xdr:colOff>
      <xdr:row>4</xdr:row>
      <xdr:rowOff>122786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3CED2F14-7B9F-400C-8335-C1062F3C02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-148"/>
        <a:stretch>
          <a:fillRect/>
        </a:stretch>
      </xdr:blipFill>
      <xdr:spPr bwMode="auto">
        <a:xfrm>
          <a:off x="644410" y="25631"/>
          <a:ext cx="758189" cy="1072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72910</xdr:colOff>
      <xdr:row>0</xdr:row>
      <xdr:rowOff>25631</xdr:rowOff>
    </xdr:from>
    <xdr:to>
      <xdr:col>2</xdr:col>
      <xdr:colOff>259599</xdr:colOff>
      <xdr:row>4</xdr:row>
      <xdr:rowOff>122786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10998D49-E82E-4DCB-88EF-7A3F207783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-148"/>
        <a:stretch>
          <a:fillRect/>
        </a:stretch>
      </xdr:blipFill>
      <xdr:spPr bwMode="auto">
        <a:xfrm>
          <a:off x="640946" y="25631"/>
          <a:ext cx="754726" cy="10669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30480</xdr:colOff>
      <xdr:row>22</xdr:row>
      <xdr:rowOff>53340</xdr:rowOff>
    </xdr:from>
    <xdr:to>
      <xdr:col>24</xdr:col>
      <xdr:colOff>15240</xdr:colOff>
      <xdr:row>38</xdr:row>
      <xdr:rowOff>93117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DD62936B-5C83-4B01-8AF5-C01099BC66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56420" y="4076700"/>
          <a:ext cx="1813560" cy="29658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125730</xdr:colOff>
      <xdr:row>0</xdr:row>
      <xdr:rowOff>0</xdr:rowOff>
    </xdr:from>
    <xdr:to>
      <xdr:col>31</xdr:col>
      <xdr:colOff>445770</xdr:colOff>
      <xdr:row>5</xdr:row>
      <xdr:rowOff>91440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656877B-71FB-456A-861B-E1C481EE1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-148"/>
        <a:stretch>
          <a:fillRect/>
        </a:stretch>
      </xdr:blipFill>
      <xdr:spPr bwMode="auto">
        <a:xfrm>
          <a:off x="18413730" y="0"/>
          <a:ext cx="929640" cy="1043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1470660</xdr:colOff>
      <xdr:row>1</xdr:row>
      <xdr:rowOff>68580</xdr:rowOff>
    </xdr:from>
    <xdr:to>
      <xdr:col>5</xdr:col>
      <xdr:colOff>8964</xdr:colOff>
      <xdr:row>2</xdr:row>
      <xdr:rowOff>7620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FBB2618D-4FCF-4E23-9AE0-1CC8DB7F60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-148"/>
        <a:stretch>
          <a:fillRect/>
        </a:stretch>
      </xdr:blipFill>
      <xdr:spPr bwMode="auto">
        <a:xfrm>
          <a:off x="2811780" y="152400"/>
          <a:ext cx="762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B4146-7945-4418-B1BE-0FCA7C5E18E4}">
  <dimension ref="A1:AN133"/>
  <sheetViews>
    <sheetView topLeftCell="A65" zoomScale="70" zoomScaleNormal="70" workbookViewId="0">
      <selection activeCell="C24" sqref="C24:E111"/>
    </sheetView>
  </sheetViews>
  <sheetFormatPr baseColWidth="10" defaultColWidth="9.140625" defaultRowHeight="15" x14ac:dyDescent="0.25"/>
  <cols>
    <col min="1" max="2" width="8.28515625" bestFit="1" customWidth="1"/>
    <col min="3" max="3" width="6.5703125" bestFit="1" customWidth="1"/>
    <col min="4" max="4" width="22.42578125" customWidth="1"/>
    <col min="5" max="5" width="11.85546875" customWidth="1"/>
    <col min="6" max="6" width="10.7109375" customWidth="1"/>
    <col min="7" max="7" width="17.140625" customWidth="1"/>
    <col min="8" max="8" width="10.28515625" customWidth="1"/>
    <col min="9" max="9" width="17.28515625" bestFit="1" customWidth="1"/>
    <col min="10" max="10" width="19.42578125" bestFit="1" customWidth="1"/>
    <col min="11" max="11" width="21" bestFit="1" customWidth="1"/>
    <col min="12" max="12" width="19.42578125" bestFit="1" customWidth="1"/>
    <col min="13" max="15" width="17.28515625" bestFit="1" customWidth="1"/>
    <col min="16" max="16" width="18.42578125" bestFit="1" customWidth="1"/>
    <col min="17" max="20" width="17.28515625" bestFit="1" customWidth="1"/>
    <col min="21" max="21" width="19.42578125" bestFit="1" customWidth="1"/>
    <col min="22" max="22" width="17.28515625" bestFit="1" customWidth="1"/>
    <col min="23" max="23" width="18.7109375" bestFit="1" customWidth="1"/>
    <col min="24" max="24" width="18" bestFit="1" customWidth="1"/>
    <col min="27" max="27" width="14.85546875" customWidth="1"/>
  </cols>
  <sheetData>
    <row r="1" spans="1:39" ht="23.25" x14ac:dyDescent="0.25">
      <c r="A1" s="1"/>
      <c r="B1" s="1"/>
      <c r="C1" s="2"/>
      <c r="D1" s="2" t="s">
        <v>132</v>
      </c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 ht="23.25" x14ac:dyDescent="0.25">
      <c r="A2" s="1"/>
      <c r="B2" s="2"/>
      <c r="C2" s="2"/>
      <c r="D2" s="3" t="s">
        <v>136</v>
      </c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</row>
    <row r="3" spans="1:39" ht="15.75" x14ac:dyDescent="0.25">
      <c r="A3" s="4"/>
      <c r="B3" s="5"/>
      <c r="C3" s="5"/>
      <c r="D3" s="3" t="s">
        <v>91</v>
      </c>
      <c r="E3" s="5"/>
      <c r="F3" s="5"/>
      <c r="G3" s="5"/>
      <c r="H3" s="5"/>
      <c r="I3" s="5"/>
      <c r="J3" s="161"/>
      <c r="K3" s="161"/>
      <c r="L3" s="161"/>
      <c r="M3" s="5"/>
      <c r="N3" s="5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</row>
    <row r="4" spans="1:39" ht="15.75" x14ac:dyDescent="0.25">
      <c r="A4" s="6"/>
      <c r="B4" s="6"/>
      <c r="C4" s="3"/>
      <c r="D4" s="3" t="s">
        <v>92</v>
      </c>
      <c r="E4" s="3"/>
      <c r="F4" s="3">
        <v>69</v>
      </c>
      <c r="G4" s="6" t="s">
        <v>93</v>
      </c>
      <c r="H4" s="3"/>
      <c r="I4" s="3"/>
      <c r="J4" s="162"/>
      <c r="K4" s="162"/>
      <c r="L4" s="162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</row>
    <row r="5" spans="1:39" ht="15.75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</row>
    <row r="6" spans="1:39" ht="16.5" thickBot="1" x14ac:dyDescent="0.3">
      <c r="A6" s="6"/>
      <c r="B6" s="7" t="s">
        <v>94</v>
      </c>
      <c r="C6" s="7"/>
      <c r="D6" s="7"/>
      <c r="E6" s="7"/>
      <c r="F6" s="7"/>
      <c r="G6" s="7"/>
      <c r="H6" s="7"/>
      <c r="I6" s="7"/>
      <c r="J6" s="7"/>
      <c r="K6" s="8"/>
      <c r="L6" s="8"/>
      <c r="M6" s="8"/>
      <c r="N6" s="8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</row>
    <row r="7" spans="1:39" ht="16.5" thickTop="1" x14ac:dyDescent="0.25">
      <c r="A7" s="6"/>
      <c r="B7" s="9" t="s">
        <v>137</v>
      </c>
      <c r="C7" s="51"/>
      <c r="D7" s="11" t="s">
        <v>129</v>
      </c>
      <c r="E7" s="8"/>
      <c r="F7" s="8"/>
      <c r="G7" s="12"/>
      <c r="H7" s="12"/>
      <c r="I7" s="8"/>
      <c r="J7" s="8"/>
      <c r="K7" s="8"/>
      <c r="L7" s="8"/>
      <c r="M7" s="8"/>
      <c r="N7" s="8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</row>
    <row r="8" spans="1:39" ht="25.5" x14ac:dyDescent="0.25">
      <c r="A8" s="6"/>
      <c r="B8" s="13" t="s">
        <v>138</v>
      </c>
      <c r="C8" s="52"/>
      <c r="D8" s="15" t="s">
        <v>139</v>
      </c>
      <c r="E8" s="8"/>
      <c r="F8" s="8"/>
      <c r="G8" s="16" t="s">
        <v>99</v>
      </c>
      <c r="H8" s="6"/>
      <c r="I8" s="8"/>
      <c r="J8" s="8"/>
      <c r="K8" s="8"/>
      <c r="L8" s="6"/>
      <c r="M8" s="8"/>
      <c r="N8" s="8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</row>
    <row r="9" spans="1:39" ht="15.75" x14ac:dyDescent="0.25">
      <c r="A9" s="6"/>
      <c r="B9" s="17" t="s">
        <v>100</v>
      </c>
      <c r="C9" s="53"/>
      <c r="D9" s="15" t="s">
        <v>131</v>
      </c>
      <c r="E9" s="8"/>
      <c r="F9" s="8"/>
      <c r="G9" s="6"/>
      <c r="H9" s="19"/>
      <c r="I9" s="6"/>
      <c r="J9" s="6"/>
      <c r="K9" s="6"/>
      <c r="L9" s="6"/>
      <c r="M9" s="8"/>
      <c r="N9" s="8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</row>
    <row r="10" spans="1:39" ht="16.5" thickBot="1" x14ac:dyDescent="0.3">
      <c r="A10" s="6"/>
      <c r="B10" s="17" t="s">
        <v>140</v>
      </c>
      <c r="C10" s="53"/>
      <c r="D10" s="20" t="s">
        <v>130</v>
      </c>
      <c r="E10" s="8"/>
      <c r="F10" s="8"/>
      <c r="G10" s="6"/>
      <c r="H10" s="6"/>
      <c r="I10" s="6"/>
      <c r="J10" s="6"/>
      <c r="K10" s="6"/>
      <c r="L10" s="6"/>
      <c r="M10" s="8"/>
      <c r="N10" s="8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</row>
    <row r="11" spans="1:39" ht="16.5" thickTop="1" x14ac:dyDescent="0.25">
      <c r="A11" s="6"/>
      <c r="B11" s="17" t="s">
        <v>104</v>
      </c>
      <c r="C11" s="53"/>
      <c r="D11" s="21">
        <v>0.38</v>
      </c>
      <c r="E11" s="22"/>
      <c r="F11" s="22"/>
      <c r="G11" s="23" t="s">
        <v>105</v>
      </c>
      <c r="H11" s="24"/>
      <c r="I11" s="25" t="s">
        <v>133</v>
      </c>
      <c r="J11" s="25" t="s">
        <v>134</v>
      </c>
      <c r="K11" s="25" t="s">
        <v>106</v>
      </c>
      <c r="L11" s="26" t="s">
        <v>107</v>
      </c>
      <c r="M11" s="8"/>
      <c r="N11" s="8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</row>
    <row r="12" spans="1:39" ht="15.75" x14ac:dyDescent="0.25">
      <c r="A12" s="6"/>
      <c r="B12" s="17" t="s">
        <v>108</v>
      </c>
      <c r="C12" s="53"/>
      <c r="D12" s="27">
        <v>5200</v>
      </c>
      <c r="E12" s="8"/>
      <c r="F12" s="8"/>
      <c r="G12" s="28" t="s">
        <v>109</v>
      </c>
      <c r="H12" s="29"/>
      <c r="I12" s="30">
        <v>-5</v>
      </c>
      <c r="J12" s="30"/>
      <c r="K12" s="30"/>
      <c r="L12" s="31"/>
      <c r="M12" s="8"/>
      <c r="N12" s="8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</row>
    <row r="13" spans="1:39" ht="15.75" x14ac:dyDescent="0.25">
      <c r="A13" s="6"/>
      <c r="B13" s="17" t="s">
        <v>141</v>
      </c>
      <c r="C13" s="53"/>
      <c r="D13" s="27">
        <v>8200</v>
      </c>
      <c r="E13" s="8"/>
      <c r="F13" s="8"/>
      <c r="G13" s="28" t="s">
        <v>111</v>
      </c>
      <c r="H13" s="29"/>
      <c r="I13" s="30">
        <v>15</v>
      </c>
      <c r="J13" s="30">
        <v>90</v>
      </c>
      <c r="K13" s="30">
        <f>1.1*POWER(J13*1000/3600,2)*(1/16)*D15/1000</f>
        <v>0.6015625</v>
      </c>
      <c r="L13" s="31"/>
      <c r="M13" s="8"/>
      <c r="N13" s="8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</row>
    <row r="14" spans="1:39" ht="15.75" x14ac:dyDescent="0.25">
      <c r="A14" s="6"/>
      <c r="B14" s="17" t="s">
        <v>141</v>
      </c>
      <c r="C14" s="53"/>
      <c r="D14" s="27">
        <v>8200</v>
      </c>
      <c r="E14" s="8"/>
      <c r="F14" s="8"/>
      <c r="G14" s="28" t="s">
        <v>112</v>
      </c>
      <c r="H14" s="29"/>
      <c r="I14" s="30">
        <v>25</v>
      </c>
      <c r="J14" s="30"/>
      <c r="K14" s="30"/>
      <c r="L14" s="31"/>
      <c r="M14" s="8"/>
      <c r="N14" s="8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</row>
    <row r="15" spans="1:39" ht="16.5" thickBot="1" x14ac:dyDescent="0.3">
      <c r="A15" s="6"/>
      <c r="B15" s="17" t="s">
        <v>113</v>
      </c>
      <c r="C15" s="53"/>
      <c r="D15" s="32">
        <v>14</v>
      </c>
      <c r="E15" s="8"/>
      <c r="F15" s="8"/>
      <c r="G15" s="33" t="s">
        <v>114</v>
      </c>
      <c r="H15" s="34"/>
      <c r="I15" s="35">
        <v>60</v>
      </c>
      <c r="J15" s="35"/>
      <c r="K15" s="35"/>
      <c r="L15" s="36"/>
      <c r="M15" s="8"/>
      <c r="N15" s="8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</row>
    <row r="16" spans="1:39" ht="16.5" thickTop="1" x14ac:dyDescent="0.25">
      <c r="A16" s="6"/>
      <c r="B16" s="17" t="s">
        <v>115</v>
      </c>
      <c r="C16" s="53"/>
      <c r="D16" s="27">
        <f>+PI()*POWER(D15/2,2)</f>
        <v>153.93804002589985</v>
      </c>
      <c r="E16" s="8"/>
      <c r="F16" s="8"/>
      <c r="G16" s="12"/>
      <c r="H16" s="12"/>
      <c r="I16" s="37"/>
      <c r="J16" s="37"/>
      <c r="K16" s="8"/>
      <c r="L16" s="8"/>
      <c r="M16" s="8"/>
      <c r="N16" s="8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</row>
    <row r="17" spans="1:40" ht="16.5" thickBot="1" x14ac:dyDescent="0.3">
      <c r="A17" s="6"/>
      <c r="B17" s="38" t="s">
        <v>135</v>
      </c>
      <c r="C17" s="54"/>
      <c r="D17" s="40">
        <v>1.7200000000000001E-5</v>
      </c>
      <c r="E17" s="8"/>
      <c r="F17" s="8"/>
      <c r="G17" s="12"/>
      <c r="H17" s="12"/>
      <c r="I17" s="37"/>
      <c r="J17" s="41"/>
      <c r="K17" s="8"/>
      <c r="L17" s="8"/>
      <c r="M17" s="8"/>
      <c r="N17" s="8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</row>
    <row r="18" spans="1:40" ht="16.5" thickTop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</row>
    <row r="19" spans="1:40" ht="36.6" customHeight="1" x14ac:dyDescent="0.25">
      <c r="A19" s="6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</row>
    <row r="20" spans="1:40" ht="15.75" x14ac:dyDescent="0.25">
      <c r="A20" s="6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</row>
    <row r="21" spans="1:40" ht="15.6" customHeight="1" x14ac:dyDescent="0.25">
      <c r="A21" s="8"/>
      <c r="B21" s="166"/>
      <c r="C21" s="163" t="s">
        <v>116</v>
      </c>
      <c r="D21" s="163"/>
      <c r="E21" s="163" t="s">
        <v>117</v>
      </c>
      <c r="F21" s="163" t="s">
        <v>119</v>
      </c>
      <c r="G21" s="163" t="s">
        <v>118</v>
      </c>
      <c r="H21" s="163" t="s">
        <v>127</v>
      </c>
      <c r="I21" s="163" t="s">
        <v>120</v>
      </c>
      <c r="J21" s="164" t="s">
        <v>128</v>
      </c>
      <c r="K21" s="156" t="s">
        <v>112</v>
      </c>
      <c r="L21" s="157"/>
      <c r="M21" s="158" t="s">
        <v>109</v>
      </c>
      <c r="N21" s="159"/>
      <c r="O21" s="159"/>
      <c r="P21" s="160"/>
      <c r="Q21" s="158" t="s">
        <v>111</v>
      </c>
      <c r="R21" s="159"/>
      <c r="S21" s="159"/>
      <c r="T21" s="160"/>
      <c r="U21" s="158" t="s">
        <v>114</v>
      </c>
      <c r="V21" s="159"/>
      <c r="W21" s="159"/>
      <c r="X21" s="160"/>
      <c r="Y21" s="3"/>
      <c r="Z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8"/>
    </row>
    <row r="22" spans="1:40" ht="26.45" customHeight="1" x14ac:dyDescent="0.25">
      <c r="A22" s="8"/>
      <c r="B22" s="166"/>
      <c r="C22" s="163"/>
      <c r="D22" s="163"/>
      <c r="E22" s="163"/>
      <c r="F22" s="163"/>
      <c r="G22" s="163"/>
      <c r="H22" s="163"/>
      <c r="I22" s="163"/>
      <c r="J22" s="165"/>
      <c r="K22" s="50" t="s">
        <v>121</v>
      </c>
      <c r="L22" s="50" t="s">
        <v>122</v>
      </c>
      <c r="M22" s="42" t="s">
        <v>123</v>
      </c>
      <c r="N22" s="42" t="s">
        <v>125</v>
      </c>
      <c r="O22" s="42" t="s">
        <v>124</v>
      </c>
      <c r="P22" s="42" t="s">
        <v>126</v>
      </c>
      <c r="Q22" s="43" t="s">
        <v>123</v>
      </c>
      <c r="R22" s="43" t="s">
        <v>125</v>
      </c>
      <c r="S22" s="43" t="s">
        <v>124</v>
      </c>
      <c r="T22" s="43" t="s">
        <v>126</v>
      </c>
      <c r="U22" s="44" t="s">
        <v>123</v>
      </c>
      <c r="V22" s="44" t="s">
        <v>125</v>
      </c>
      <c r="W22" s="44" t="s">
        <v>124</v>
      </c>
      <c r="X22" s="44" t="s">
        <v>126</v>
      </c>
      <c r="Y22" s="3"/>
      <c r="Z22" s="155"/>
      <c r="AA22" s="155" t="s">
        <v>142</v>
      </c>
      <c r="AB22" s="155" t="s">
        <v>143</v>
      </c>
      <c r="AC22" s="155" t="s">
        <v>144</v>
      </c>
      <c r="AD22" s="155"/>
      <c r="AE22" s="155"/>
      <c r="AF22" s="3"/>
      <c r="AG22" s="3"/>
      <c r="AH22" s="3"/>
      <c r="AI22" s="3"/>
      <c r="AJ22" s="3"/>
      <c r="AK22" s="3"/>
      <c r="AL22" s="3"/>
      <c r="AM22" s="3"/>
      <c r="AN22" s="8"/>
    </row>
    <row r="23" spans="1:40" ht="15.75" x14ac:dyDescent="0.25">
      <c r="A23" s="46"/>
      <c r="B23" s="45"/>
      <c r="C23" s="47"/>
      <c r="D23" s="47"/>
      <c r="E23" s="47"/>
      <c r="F23" s="47"/>
      <c r="G23" s="47"/>
      <c r="H23" s="49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3"/>
      <c r="Z23" s="155"/>
      <c r="AA23" s="155"/>
      <c r="AB23" s="155"/>
      <c r="AC23" s="155"/>
      <c r="AD23" s="155"/>
      <c r="AE23" s="155"/>
      <c r="AF23" s="3"/>
      <c r="AG23" s="3"/>
      <c r="AH23" s="3"/>
      <c r="AI23" s="3"/>
      <c r="AJ23" s="3"/>
      <c r="AK23" s="3"/>
      <c r="AL23" s="3"/>
      <c r="AM23" s="3"/>
      <c r="AN23" s="8"/>
    </row>
    <row r="24" spans="1:40" ht="15.75" x14ac:dyDescent="0.25">
      <c r="A24" s="46"/>
      <c r="B24" s="45">
        <v>1</v>
      </c>
      <c r="C24" s="47" t="s">
        <v>0</v>
      </c>
      <c r="D24" s="47" t="s">
        <v>1</v>
      </c>
      <c r="E24" s="47">
        <v>89.92</v>
      </c>
      <c r="F24" s="47">
        <v>0</v>
      </c>
      <c r="G24" s="47">
        <v>79.375</v>
      </c>
      <c r="H24" s="49">
        <v>4</v>
      </c>
      <c r="I24" s="47">
        <v>92.351295258370797</v>
      </c>
      <c r="J24" s="47">
        <v>90.008924002012193</v>
      </c>
      <c r="K24" s="47">
        <v>675.02336454232295</v>
      </c>
      <c r="L24" s="47">
        <v>0.57009330967516703</v>
      </c>
      <c r="M24" s="47">
        <v>678.72141067112204</v>
      </c>
      <c r="N24" s="47">
        <v>0.56698712895985204</v>
      </c>
      <c r="O24" s="47">
        <v>13.052334820598499</v>
      </c>
      <c r="P24" s="47">
        <v>1786.10897545032</v>
      </c>
      <c r="Q24" s="47">
        <v>687.21705102401597</v>
      </c>
      <c r="R24" s="47">
        <v>1.04853157906732</v>
      </c>
      <c r="S24" s="47">
        <v>13.2157125196926</v>
      </c>
      <c r="T24" s="47">
        <v>965.82765862026702</v>
      </c>
      <c r="U24" s="47">
        <v>670.96421152263895</v>
      </c>
      <c r="V24" s="47">
        <v>0.57354222086853501</v>
      </c>
      <c r="W24" s="47">
        <v>12.9031579138969</v>
      </c>
      <c r="X24" s="47">
        <v>1765.69529348063</v>
      </c>
      <c r="Y24" s="3"/>
      <c r="Z24" s="155"/>
      <c r="AA24" s="155">
        <f t="shared" ref="AA24:AA75" si="0">+X24*ASINH(ABS(H24)/E24)</f>
        <v>78.519282818516984</v>
      </c>
      <c r="AB24" s="155">
        <f t="shared" ref="AB24:AB75" si="1">2*(AA24+E24/2)</f>
        <v>246.95856563703398</v>
      </c>
      <c r="AC24" s="155">
        <f t="shared" ref="AC24:AC75" si="2">+X24*(COSH(AB24/(2*X24))-1)</f>
        <v>4.3193602672350817</v>
      </c>
      <c r="AD24" s="155"/>
      <c r="AE24" s="155"/>
      <c r="AF24" s="3"/>
      <c r="AG24" s="3"/>
      <c r="AH24" s="3"/>
      <c r="AI24" s="3"/>
      <c r="AJ24" s="3"/>
      <c r="AK24" s="3"/>
      <c r="AL24" s="3"/>
      <c r="AM24" s="3"/>
      <c r="AN24" s="8"/>
    </row>
    <row r="25" spans="1:40" ht="15.75" x14ac:dyDescent="0.25">
      <c r="A25" s="46"/>
      <c r="B25" s="45">
        <f>+B24+1</f>
        <v>2</v>
      </c>
      <c r="C25" s="47" t="s">
        <v>1</v>
      </c>
      <c r="D25" s="47" t="s">
        <v>2</v>
      </c>
      <c r="E25" s="47">
        <v>96.3</v>
      </c>
      <c r="F25" s="47">
        <v>0</v>
      </c>
      <c r="G25" s="47">
        <v>93.11</v>
      </c>
      <c r="H25" s="49">
        <v>-4</v>
      </c>
      <c r="I25" s="47">
        <v>92.720772009648499</v>
      </c>
      <c r="J25" s="47">
        <v>96.3830379268054</v>
      </c>
      <c r="K25" s="47">
        <v>676.51214206209397</v>
      </c>
      <c r="L25" s="47">
        <v>0.65225773133204001</v>
      </c>
      <c r="M25" s="47">
        <v>680.33441208713396</v>
      </c>
      <c r="N25" s="47">
        <v>0.64859320234338802</v>
      </c>
      <c r="O25" s="47">
        <v>13.083354078598701</v>
      </c>
      <c r="P25" s="47">
        <v>1790.35371601877</v>
      </c>
      <c r="Q25" s="47">
        <v>690.23281330480802</v>
      </c>
      <c r="R25" s="47">
        <v>1.1970434687928699</v>
      </c>
      <c r="S25" s="47">
        <v>13.273707948169401</v>
      </c>
      <c r="T25" s="47">
        <v>970.06606716713304</v>
      </c>
      <c r="U25" s="47">
        <v>672.57721305655696</v>
      </c>
      <c r="V25" s="47">
        <v>0.65607378072574496</v>
      </c>
      <c r="W25" s="47">
        <v>12.9341771741645</v>
      </c>
      <c r="X25" s="47">
        <v>1769.94003435936</v>
      </c>
      <c r="Y25" s="3"/>
      <c r="Z25" s="155"/>
      <c r="AA25" s="155">
        <f t="shared" si="0"/>
        <v>73.496634665647463</v>
      </c>
      <c r="AB25" s="155">
        <f t="shared" si="1"/>
        <v>243.29326933129494</v>
      </c>
      <c r="AC25" s="155">
        <f t="shared" si="2"/>
        <v>4.1819862360803848</v>
      </c>
      <c r="AD25" s="155"/>
      <c r="AE25" s="155"/>
      <c r="AF25" s="3"/>
      <c r="AG25" s="3"/>
      <c r="AH25" s="3"/>
      <c r="AI25" s="3"/>
      <c r="AJ25" s="3"/>
      <c r="AK25" s="3"/>
      <c r="AL25" s="3"/>
      <c r="AM25" s="3"/>
      <c r="AN25" s="8"/>
    </row>
    <row r="26" spans="1:40" ht="15.75" x14ac:dyDescent="0.25">
      <c r="A26" s="46"/>
      <c r="B26" s="45">
        <f t="shared" ref="B26:B89" si="3">+B25+1</f>
        <v>3</v>
      </c>
      <c r="C26" s="47" t="s">
        <v>2</v>
      </c>
      <c r="D26" s="47" t="s">
        <v>3</v>
      </c>
      <c r="E26" s="47">
        <v>88.02</v>
      </c>
      <c r="F26" s="47">
        <v>0</v>
      </c>
      <c r="G26" s="47">
        <v>92.16</v>
      </c>
      <c r="H26" s="49">
        <v>0</v>
      </c>
      <c r="I26" s="47">
        <v>92.365443437075399</v>
      </c>
      <c r="J26" s="47">
        <v>88.02</v>
      </c>
      <c r="K26" s="47">
        <v>675.79306869262405</v>
      </c>
      <c r="L26" s="47">
        <v>0.54455607204131196</v>
      </c>
      <c r="M26" s="47">
        <v>679.45086433235599</v>
      </c>
      <c r="N26" s="47">
        <v>0.54162447693934801</v>
      </c>
      <c r="O26" s="47">
        <v>13.066362775622199</v>
      </c>
      <c r="P26" s="47">
        <v>1788.0285903483</v>
      </c>
      <c r="Q26" s="47">
        <v>687.49198815905902</v>
      </c>
      <c r="R26" s="47">
        <v>1.00230382654776</v>
      </c>
      <c r="S26" s="47">
        <v>13.2209997722896</v>
      </c>
      <c r="T26" s="47">
        <v>966.21406039683905</v>
      </c>
      <c r="U26" s="47">
        <v>671.69366514402304</v>
      </c>
      <c r="V26" s="47">
        <v>0.54787954404943395</v>
      </c>
      <c r="W26" s="47">
        <v>12.9171858681543</v>
      </c>
      <c r="X26" s="47">
        <v>1767.61490827374</v>
      </c>
      <c r="Y26" s="3"/>
      <c r="Z26" s="155"/>
      <c r="AA26" s="155">
        <f t="shared" si="0"/>
        <v>0</v>
      </c>
      <c r="AB26" s="155">
        <f t="shared" si="1"/>
        <v>88.02</v>
      </c>
      <c r="AC26" s="155">
        <f t="shared" si="2"/>
        <v>0.54790784755588684</v>
      </c>
      <c r="AD26" s="155"/>
      <c r="AE26" s="155"/>
      <c r="AF26" s="3"/>
      <c r="AG26" s="3"/>
      <c r="AH26" s="3"/>
      <c r="AI26" s="3"/>
      <c r="AJ26" s="3"/>
      <c r="AK26" s="3"/>
      <c r="AL26" s="3"/>
      <c r="AM26" s="3"/>
      <c r="AN26" s="8"/>
    </row>
    <row r="27" spans="1:40" ht="15.75" x14ac:dyDescent="0.25">
      <c r="A27" s="46"/>
      <c r="B27" s="45">
        <f t="shared" si="3"/>
        <v>4</v>
      </c>
      <c r="C27" s="47" t="s">
        <v>3</v>
      </c>
      <c r="D27" s="47" t="s">
        <v>4</v>
      </c>
      <c r="E27" s="47">
        <v>90.37</v>
      </c>
      <c r="F27" s="47">
        <v>0</v>
      </c>
      <c r="G27" s="47">
        <v>89.194999999999993</v>
      </c>
      <c r="H27" s="49">
        <v>-4</v>
      </c>
      <c r="I27" s="47">
        <v>92.220006537983295</v>
      </c>
      <c r="J27" s="47">
        <v>90.458481636605001</v>
      </c>
      <c r="K27" s="47">
        <v>676.54168617830601</v>
      </c>
      <c r="L27" s="47">
        <v>0.57451005708990699</v>
      </c>
      <c r="M27" s="47">
        <v>680.24454469094303</v>
      </c>
      <c r="N27" s="47">
        <v>0.57138275607427302</v>
      </c>
      <c r="O27" s="47">
        <v>13.0816258594412</v>
      </c>
      <c r="P27" s="47">
        <v>1790.1172228708999</v>
      </c>
      <c r="Q27" s="47">
        <v>688.79452743723505</v>
      </c>
      <c r="R27" s="47">
        <v>1.05660631231025</v>
      </c>
      <c r="S27" s="47">
        <v>13.246048604562199</v>
      </c>
      <c r="T27" s="47">
        <v>968.04467338792699</v>
      </c>
      <c r="U27" s="47">
        <v>672.48734554519103</v>
      </c>
      <c r="V27" s="47">
        <v>0.57797370511841295</v>
      </c>
      <c r="W27" s="47">
        <v>12.9324489527921</v>
      </c>
      <c r="X27" s="47">
        <v>1769.7035409084001</v>
      </c>
      <c r="Y27" s="3"/>
      <c r="Z27" s="155"/>
      <c r="AA27" s="155">
        <f t="shared" si="0"/>
        <v>78.305906489212148</v>
      </c>
      <c r="AB27" s="155">
        <f t="shared" si="1"/>
        <v>246.9818129784243</v>
      </c>
      <c r="AC27" s="155">
        <f t="shared" si="2"/>
        <v>4.3103810162833129</v>
      </c>
      <c r="AD27" s="155"/>
      <c r="AE27" s="155"/>
      <c r="AF27" s="3"/>
      <c r="AG27" s="3"/>
      <c r="AH27" s="3"/>
      <c r="AI27" s="3"/>
      <c r="AJ27" s="3"/>
      <c r="AK27" s="3"/>
      <c r="AL27" s="3"/>
      <c r="AM27" s="3"/>
      <c r="AN27" s="8"/>
    </row>
    <row r="28" spans="1:40" ht="15.75" x14ac:dyDescent="0.25">
      <c r="A28" s="46"/>
      <c r="B28" s="45">
        <f t="shared" si="3"/>
        <v>5</v>
      </c>
      <c r="C28" s="47" t="s">
        <v>4</v>
      </c>
      <c r="D28" s="47" t="s">
        <v>5</v>
      </c>
      <c r="E28" s="47">
        <v>83.65</v>
      </c>
      <c r="F28" s="47">
        <v>0</v>
      </c>
      <c r="G28" s="47">
        <v>87.01</v>
      </c>
      <c r="H28" s="49">
        <v>4</v>
      </c>
      <c r="I28" s="47">
        <v>91.697164081387896</v>
      </c>
      <c r="J28" s="47">
        <v>83.745581973021103</v>
      </c>
      <c r="K28" s="47">
        <v>675.05247313925599</v>
      </c>
      <c r="L28" s="47">
        <v>0.493491738798916</v>
      </c>
      <c r="M28" s="47">
        <v>678.63261384531597</v>
      </c>
      <c r="N28" s="47">
        <v>0.49088831269452199</v>
      </c>
      <c r="O28" s="47">
        <v>13.050627189332999</v>
      </c>
      <c r="P28" s="47">
        <v>1785.8752995929401</v>
      </c>
      <c r="Q28" s="47">
        <v>685.79684268940503</v>
      </c>
      <c r="R28" s="47">
        <v>0.90956267423591197</v>
      </c>
      <c r="S28" s="47">
        <v>13.1884008209501</v>
      </c>
      <c r="T28" s="47">
        <v>963.83167134299197</v>
      </c>
      <c r="U28" s="47">
        <v>670.87541458274097</v>
      </c>
      <c r="V28" s="47">
        <v>0.49656435682204297</v>
      </c>
      <c r="W28" s="47">
        <v>12.901450280437301</v>
      </c>
      <c r="X28" s="47">
        <v>1765.4616173229999</v>
      </c>
      <c r="Y28" s="3"/>
      <c r="Z28" s="155"/>
      <c r="AA28" s="155">
        <f t="shared" si="0"/>
        <v>84.389216713755346</v>
      </c>
      <c r="AB28" s="155">
        <f t="shared" si="1"/>
        <v>252.4284334275107</v>
      </c>
      <c r="AC28" s="155">
        <f t="shared" si="2"/>
        <v>4.513497850343767</v>
      </c>
      <c r="AD28" s="155"/>
      <c r="AE28" s="155"/>
      <c r="AF28" s="3"/>
      <c r="AG28" s="3"/>
      <c r="AH28" s="3"/>
      <c r="AI28" s="3"/>
      <c r="AJ28" s="3"/>
      <c r="AK28" s="3"/>
      <c r="AL28" s="3"/>
      <c r="AM28" s="3"/>
      <c r="AN28" s="8"/>
    </row>
    <row r="29" spans="1:40" ht="15.75" x14ac:dyDescent="0.25">
      <c r="A29" s="46"/>
      <c r="B29" s="45">
        <f t="shared" si="3"/>
        <v>6</v>
      </c>
      <c r="C29" s="47" t="s">
        <v>5</v>
      </c>
      <c r="D29" s="47" t="s">
        <v>6</v>
      </c>
      <c r="E29" s="47">
        <v>115.65</v>
      </c>
      <c r="F29" s="47">
        <v>0</v>
      </c>
      <c r="G29" s="47">
        <v>99.65</v>
      </c>
      <c r="H29" s="49">
        <v>0</v>
      </c>
      <c r="I29" s="47">
        <v>93.866618090022499</v>
      </c>
      <c r="J29" s="47">
        <v>115.65</v>
      </c>
      <c r="K29" s="47">
        <v>675.64268487392906</v>
      </c>
      <c r="L29" s="47">
        <v>0.94030296334599595</v>
      </c>
      <c r="M29" s="47">
        <v>679.90907447994903</v>
      </c>
      <c r="N29" s="47">
        <v>0.93440261734399799</v>
      </c>
      <c r="O29" s="47">
        <v>13.0751745092298</v>
      </c>
      <c r="P29" s="47">
        <v>1789.23440652618</v>
      </c>
      <c r="Q29" s="47">
        <v>694.82256120412103</v>
      </c>
      <c r="R29" s="47">
        <v>1.7120705773116101</v>
      </c>
      <c r="S29" s="47">
        <v>13.3619723308485</v>
      </c>
      <c r="T29" s="47">
        <v>976.51658445369503</v>
      </c>
      <c r="U29" s="47">
        <v>672.15187587832099</v>
      </c>
      <c r="V29" s="47">
        <v>0.94518641031808903</v>
      </c>
      <c r="W29" s="47">
        <v>12.925997613044601</v>
      </c>
      <c r="X29" s="47">
        <v>1768.82072599558</v>
      </c>
      <c r="Y29" s="3"/>
      <c r="Z29" s="155"/>
      <c r="AA29" s="155">
        <f t="shared" si="0"/>
        <v>0</v>
      </c>
      <c r="AB29" s="155">
        <f t="shared" si="1"/>
        <v>115.65</v>
      </c>
      <c r="AC29" s="155">
        <f t="shared" si="2"/>
        <v>0.94527059156206084</v>
      </c>
      <c r="AD29" s="155"/>
      <c r="AE29" s="155"/>
      <c r="AF29" s="3"/>
      <c r="AG29" s="3"/>
      <c r="AH29" s="3"/>
      <c r="AI29" s="3"/>
      <c r="AJ29" s="3"/>
      <c r="AK29" s="3"/>
      <c r="AL29" s="3"/>
      <c r="AM29" s="3"/>
      <c r="AN29" s="8"/>
    </row>
    <row r="30" spans="1:40" ht="15.75" x14ac:dyDescent="0.25">
      <c r="A30" s="46"/>
      <c r="B30" s="45">
        <f t="shared" si="3"/>
        <v>7</v>
      </c>
      <c r="C30" s="47" t="s">
        <v>6</v>
      </c>
      <c r="D30" s="47" t="s">
        <v>7</v>
      </c>
      <c r="E30" s="47">
        <v>116.1</v>
      </c>
      <c r="F30" s="47">
        <v>0</v>
      </c>
      <c r="G30" s="47">
        <v>115.875</v>
      </c>
      <c r="H30" s="49">
        <v>0</v>
      </c>
      <c r="I30" s="47">
        <v>95.719506659346195</v>
      </c>
      <c r="J30" s="47">
        <v>116.1</v>
      </c>
      <c r="K30" s="47">
        <v>675.639897315913</v>
      </c>
      <c r="L30" s="47">
        <v>0.94763864233528095</v>
      </c>
      <c r="M30" s="47">
        <v>679.91757055257301</v>
      </c>
      <c r="N30" s="47">
        <v>0.94167661306304395</v>
      </c>
      <c r="O30" s="47">
        <v>13.0753378952418</v>
      </c>
      <c r="P30" s="47">
        <v>1789.2567646120301</v>
      </c>
      <c r="Q30" s="47">
        <v>694.95847423231396</v>
      </c>
      <c r="R30" s="47">
        <v>1.7250825645797301</v>
      </c>
      <c r="S30" s="47">
        <v>13.364586042929099</v>
      </c>
      <c r="T30" s="47">
        <v>976.70759915800102</v>
      </c>
      <c r="U30" s="47">
        <v>672.16037196179502</v>
      </c>
      <c r="V30" s="47">
        <v>0.95254421668939404</v>
      </c>
      <c r="W30" s="47">
        <v>12.926160999265299</v>
      </c>
      <c r="X30" s="47">
        <v>1768.8430841099901</v>
      </c>
      <c r="Y30" s="3"/>
      <c r="Z30" s="155"/>
      <c r="AA30" s="155">
        <f t="shared" si="0"/>
        <v>0</v>
      </c>
      <c r="AB30" s="155">
        <f t="shared" si="1"/>
        <v>116.1</v>
      </c>
      <c r="AC30" s="155">
        <f t="shared" si="2"/>
        <v>0.95262971259606255</v>
      </c>
      <c r="AD30" s="155"/>
      <c r="AE30" s="155"/>
      <c r="AF30" s="3"/>
      <c r="AG30" s="3"/>
      <c r="AH30" s="3"/>
      <c r="AI30" s="3"/>
      <c r="AJ30" s="3"/>
      <c r="AK30" s="3"/>
      <c r="AL30" s="3"/>
      <c r="AM30" s="3"/>
      <c r="AN30" s="8"/>
    </row>
    <row r="31" spans="1:40" ht="15.75" x14ac:dyDescent="0.25">
      <c r="A31" s="46"/>
      <c r="B31" s="45">
        <f t="shared" si="3"/>
        <v>8</v>
      </c>
      <c r="C31" s="47" t="s">
        <v>7</v>
      </c>
      <c r="D31" s="47" t="s">
        <v>8</v>
      </c>
      <c r="E31" s="47">
        <v>104.41</v>
      </c>
      <c r="F31" s="47">
        <v>0</v>
      </c>
      <c r="G31" s="47">
        <v>110.255</v>
      </c>
      <c r="H31" s="49">
        <v>0</v>
      </c>
      <c r="I31" s="47">
        <v>96.293618723428807</v>
      </c>
      <c r="J31" s="47">
        <v>104.41</v>
      </c>
      <c r="K31" s="47">
        <v>675.70879298856698</v>
      </c>
      <c r="L31" s="47">
        <v>0.76633424061237798</v>
      </c>
      <c r="M31" s="47">
        <v>679.70761380763099</v>
      </c>
      <c r="N31" s="47">
        <v>0.761825782484985</v>
      </c>
      <c r="O31" s="47">
        <v>13.0713002655314</v>
      </c>
      <c r="P31" s="47">
        <v>1788.7042468621901</v>
      </c>
      <c r="Q31" s="47">
        <v>691.59966141350105</v>
      </c>
      <c r="R31" s="47">
        <v>1.40195386049181</v>
      </c>
      <c r="S31" s="47">
        <v>13.299993488721199</v>
      </c>
      <c r="T31" s="47">
        <v>971.98706098784999</v>
      </c>
      <c r="U31" s="47">
        <v>671.95041494841598</v>
      </c>
      <c r="V31" s="47">
        <v>0.77062052977488205</v>
      </c>
      <c r="W31" s="47">
        <v>12.922123364392601</v>
      </c>
      <c r="X31" s="47">
        <v>1768.29056565373</v>
      </c>
      <c r="Y31" s="3"/>
      <c r="Z31" s="155"/>
      <c r="AA31" s="155">
        <f t="shared" si="0"/>
        <v>0</v>
      </c>
      <c r="AB31" s="155">
        <f t="shared" si="1"/>
        <v>104.41</v>
      </c>
      <c r="AC31" s="155">
        <f t="shared" si="2"/>
        <v>0.77067650410268584</v>
      </c>
      <c r="AD31" s="155"/>
      <c r="AE31" s="155"/>
      <c r="AF31" s="3"/>
      <c r="AG31" s="3"/>
      <c r="AH31" s="3"/>
      <c r="AI31" s="3"/>
      <c r="AJ31" s="3"/>
      <c r="AK31" s="3"/>
      <c r="AL31" s="3"/>
      <c r="AM31" s="3"/>
      <c r="AN31" s="8"/>
    </row>
    <row r="32" spans="1:40" ht="15.75" x14ac:dyDescent="0.25">
      <c r="A32" s="46"/>
      <c r="B32" s="45">
        <f t="shared" si="3"/>
        <v>9</v>
      </c>
      <c r="C32" s="47" t="s">
        <v>8</v>
      </c>
      <c r="D32" s="47" t="s">
        <v>9</v>
      </c>
      <c r="E32" s="47">
        <v>113.62</v>
      </c>
      <c r="F32" s="47">
        <v>0</v>
      </c>
      <c r="G32" s="47">
        <v>109.015</v>
      </c>
      <c r="H32" s="49">
        <v>4</v>
      </c>
      <c r="I32" s="47">
        <v>97.504541527369994</v>
      </c>
      <c r="J32" s="47">
        <v>113.69038833604201</v>
      </c>
      <c r="K32" s="47">
        <v>674.89430830939398</v>
      </c>
      <c r="L32" s="47">
        <v>0.90971497527956602</v>
      </c>
      <c r="M32" s="47">
        <v>679.11522383595695</v>
      </c>
      <c r="N32" s="47">
        <v>0.90406080949277101</v>
      </c>
      <c r="O32" s="47">
        <v>13.0599081506915</v>
      </c>
      <c r="P32" s="47">
        <v>1787.1453258841</v>
      </c>
      <c r="Q32" s="47">
        <v>693.51520838494798</v>
      </c>
      <c r="R32" s="47">
        <v>1.65766135088751</v>
      </c>
      <c r="S32" s="47">
        <v>13.336830930479801</v>
      </c>
      <c r="T32" s="47">
        <v>974.67920642232696</v>
      </c>
      <c r="U32" s="47">
        <v>671.35802519211404</v>
      </c>
      <c r="V32" s="47">
        <v>0.91450676980335499</v>
      </c>
      <c r="W32" s="47">
        <v>12.9107312536945</v>
      </c>
      <c r="X32" s="47">
        <v>1766.73164524241</v>
      </c>
      <c r="Y32" s="3"/>
      <c r="Z32" s="155"/>
      <c r="AA32" s="155">
        <f t="shared" si="0"/>
        <v>62.185069588932734</v>
      </c>
      <c r="AB32" s="155">
        <f t="shared" si="1"/>
        <v>237.99013917786547</v>
      </c>
      <c r="AC32" s="155">
        <f t="shared" si="2"/>
        <v>4.0088658589836497</v>
      </c>
      <c r="AD32" s="155"/>
      <c r="AE32" s="155"/>
      <c r="AF32" s="3"/>
      <c r="AG32" s="3"/>
      <c r="AH32" s="3"/>
      <c r="AI32" s="3"/>
      <c r="AJ32" s="3"/>
      <c r="AK32" s="3"/>
      <c r="AL32" s="3"/>
      <c r="AM32" s="3"/>
      <c r="AN32" s="8"/>
    </row>
    <row r="33" spans="1:40" ht="15.75" x14ac:dyDescent="0.25">
      <c r="A33" s="46"/>
      <c r="B33" s="45">
        <f t="shared" si="3"/>
        <v>10</v>
      </c>
      <c r="C33" s="47" t="s">
        <v>9</v>
      </c>
      <c r="D33" s="47" t="s">
        <v>10</v>
      </c>
      <c r="E33" s="47">
        <v>107.38</v>
      </c>
      <c r="F33" s="47">
        <v>0</v>
      </c>
      <c r="G33" s="47">
        <v>110.5</v>
      </c>
      <c r="H33" s="49">
        <v>-2.5</v>
      </c>
      <c r="I33" s="47">
        <v>98.099064598535904</v>
      </c>
      <c r="J33" s="47">
        <v>107.409098311083</v>
      </c>
      <c r="K33" s="47">
        <v>676.167032168069</v>
      </c>
      <c r="L33" s="47">
        <v>0.81044166297624198</v>
      </c>
      <c r="M33" s="47">
        <v>680.23281129157397</v>
      </c>
      <c r="N33" s="47">
        <v>0.80559762026108495</v>
      </c>
      <c r="O33" s="47">
        <v>13.081400217145699</v>
      </c>
      <c r="P33" s="47">
        <v>1790.0863455041399</v>
      </c>
      <c r="Q33" s="47">
        <v>692.88096522329204</v>
      </c>
      <c r="R33" s="47">
        <v>1.4809070894860901</v>
      </c>
      <c r="S33" s="47">
        <v>13.3246339466018</v>
      </c>
      <c r="T33" s="47">
        <v>973.78782925567498</v>
      </c>
      <c r="U33" s="47">
        <v>672.475612496027</v>
      </c>
      <c r="V33" s="47">
        <v>0.81489041954400598</v>
      </c>
      <c r="W33" s="47">
        <v>12.932223317231299</v>
      </c>
      <c r="X33" s="47">
        <v>1769.6726644632299</v>
      </c>
      <c r="Y33" s="3"/>
      <c r="Z33" s="155"/>
      <c r="AA33" s="155">
        <f t="shared" si="0"/>
        <v>41.197449025088069</v>
      </c>
      <c r="AB33" s="155">
        <f t="shared" si="1"/>
        <v>189.77489805017615</v>
      </c>
      <c r="AC33" s="155">
        <f t="shared" si="2"/>
        <v>2.5444777044114706</v>
      </c>
      <c r="AD33" s="155"/>
      <c r="AE33" s="155"/>
      <c r="AF33" s="3"/>
      <c r="AG33" s="3"/>
      <c r="AH33" s="3"/>
      <c r="AI33" s="3"/>
      <c r="AJ33" s="3"/>
      <c r="AK33" s="3"/>
      <c r="AL33" s="3"/>
      <c r="AM33" s="3"/>
      <c r="AN33" s="8"/>
    </row>
    <row r="34" spans="1:40" ht="15.75" x14ac:dyDescent="0.25">
      <c r="A34" s="46"/>
      <c r="B34" s="45">
        <f t="shared" si="3"/>
        <v>11</v>
      </c>
      <c r="C34" s="47" t="s">
        <v>10</v>
      </c>
      <c r="D34" s="47" t="s">
        <v>11</v>
      </c>
      <c r="E34" s="47">
        <v>101.97</v>
      </c>
      <c r="F34" s="47">
        <v>0</v>
      </c>
      <c r="G34" s="47">
        <v>104.675</v>
      </c>
      <c r="H34" s="49">
        <v>1.5</v>
      </c>
      <c r="I34" s="47">
        <v>98.303143626915102</v>
      </c>
      <c r="J34" s="47">
        <v>101.98103205988799</v>
      </c>
      <c r="K34" s="47">
        <v>675.43707275804604</v>
      </c>
      <c r="L34" s="47">
        <v>0.731387478825821</v>
      </c>
      <c r="M34" s="47">
        <v>679.38262517525095</v>
      </c>
      <c r="N34" s="47">
        <v>0.72713990532591</v>
      </c>
      <c r="O34" s="47">
        <v>13.0650504841394</v>
      </c>
      <c r="P34" s="47">
        <v>1787.8490136190801</v>
      </c>
      <c r="Q34" s="47">
        <v>690.67315550306705</v>
      </c>
      <c r="R34" s="47">
        <v>1.3392773692430899</v>
      </c>
      <c r="S34" s="47">
        <v>13.2821760673667</v>
      </c>
      <c r="T34" s="47">
        <v>970.68493230399497</v>
      </c>
      <c r="U34" s="47">
        <v>671.62542626514801</v>
      </c>
      <c r="V34" s="47">
        <v>0.73553829028946505</v>
      </c>
      <c r="W34" s="47">
        <v>12.915873582022099</v>
      </c>
      <c r="X34" s="47">
        <v>1767.4353322766999</v>
      </c>
      <c r="Y34" s="3"/>
      <c r="Z34" s="155"/>
      <c r="AA34" s="155">
        <f t="shared" si="0"/>
        <v>25.998405352387842</v>
      </c>
      <c r="AB34" s="155">
        <f t="shared" si="1"/>
        <v>153.9668107047757</v>
      </c>
      <c r="AC34" s="155">
        <f t="shared" si="2"/>
        <v>1.6768312845004514</v>
      </c>
      <c r="AD34" s="155"/>
      <c r="AE34" s="155"/>
      <c r="AF34" s="3"/>
      <c r="AG34" s="3"/>
      <c r="AH34" s="3"/>
      <c r="AI34" s="3"/>
      <c r="AJ34" s="3"/>
      <c r="AK34" s="3"/>
      <c r="AL34" s="3"/>
      <c r="AM34" s="3"/>
      <c r="AN34" s="8"/>
    </row>
    <row r="35" spans="1:40" ht="15.75" x14ac:dyDescent="0.25">
      <c r="A35" s="46"/>
      <c r="B35" s="45">
        <f t="shared" si="3"/>
        <v>12</v>
      </c>
      <c r="C35" s="47" t="s">
        <v>11</v>
      </c>
      <c r="D35" s="47" t="s">
        <v>12</v>
      </c>
      <c r="E35" s="47">
        <v>81.790000000000006</v>
      </c>
      <c r="F35" s="47">
        <v>0</v>
      </c>
      <c r="G35" s="47">
        <v>91.88</v>
      </c>
      <c r="H35" s="49">
        <v>1</v>
      </c>
      <c r="I35" s="47">
        <v>97.698388245950994</v>
      </c>
      <c r="J35" s="47">
        <v>81.796112988332197</v>
      </c>
      <c r="K35" s="47">
        <v>675.63125545106004</v>
      </c>
      <c r="L35" s="47">
        <v>0.470380391945944</v>
      </c>
      <c r="M35" s="47">
        <v>679.17521447025103</v>
      </c>
      <c r="N35" s="47">
        <v>0.46792593130461002</v>
      </c>
      <c r="O35" s="47">
        <v>13.061061816735601</v>
      </c>
      <c r="P35" s="47">
        <v>1787.30319597434</v>
      </c>
      <c r="Q35" s="47">
        <v>685.93087248212396</v>
      </c>
      <c r="R35" s="47">
        <v>0.86753955145575701</v>
      </c>
      <c r="S35" s="47">
        <v>13.1909783169639</v>
      </c>
      <c r="T35" s="47">
        <v>964.020039313045</v>
      </c>
      <c r="U35" s="47">
        <v>671.41801517204897</v>
      </c>
      <c r="V35" s="47">
        <v>0.47333209352234001</v>
      </c>
      <c r="W35" s="47">
        <v>12.9118849071548</v>
      </c>
      <c r="X35" s="47">
        <v>1766.8895136106501</v>
      </c>
      <c r="Y35" s="3"/>
      <c r="Z35" s="155"/>
      <c r="AA35" s="155">
        <f t="shared" si="0"/>
        <v>21.602219046244098</v>
      </c>
      <c r="AB35" s="155">
        <f t="shared" si="1"/>
        <v>124.9944380924882</v>
      </c>
      <c r="AC35" s="155">
        <f t="shared" si="2"/>
        <v>1.1054198941689353</v>
      </c>
      <c r="AD35" s="155"/>
      <c r="AE35" s="155"/>
      <c r="AF35" s="3"/>
      <c r="AG35" s="3"/>
      <c r="AH35" s="3"/>
      <c r="AI35" s="3"/>
      <c r="AJ35" s="3"/>
      <c r="AK35" s="3"/>
      <c r="AL35" s="3"/>
      <c r="AM35" s="3"/>
      <c r="AN35" s="8"/>
    </row>
    <row r="36" spans="1:40" ht="15.75" x14ac:dyDescent="0.25">
      <c r="A36" s="46"/>
      <c r="B36" s="45">
        <f t="shared" si="3"/>
        <v>13</v>
      </c>
      <c r="C36" s="47" t="s">
        <v>12</v>
      </c>
      <c r="D36" s="47" t="s">
        <v>13</v>
      </c>
      <c r="E36" s="47">
        <v>117.19</v>
      </c>
      <c r="F36" s="47">
        <v>0</v>
      </c>
      <c r="G36" s="47">
        <v>99.49</v>
      </c>
      <c r="H36" s="49">
        <v>0</v>
      </c>
      <c r="I36" s="47">
        <v>98.849652267062297</v>
      </c>
      <c r="J36" s="47">
        <v>117.19</v>
      </c>
      <c r="K36" s="47">
        <v>675.63310026624299</v>
      </c>
      <c r="L36" s="47">
        <v>0.965525615149606</v>
      </c>
      <c r="M36" s="47">
        <v>679.93828736453997</v>
      </c>
      <c r="N36" s="47">
        <v>0.95941216559298703</v>
      </c>
      <c r="O36" s="47">
        <v>13.0757362954719</v>
      </c>
      <c r="P36" s="47">
        <v>1789.31128253826</v>
      </c>
      <c r="Q36" s="47">
        <v>695.28988292692804</v>
      </c>
      <c r="R36" s="47">
        <v>1.7567885804788099</v>
      </c>
      <c r="S36" s="47">
        <v>13.3709592870563</v>
      </c>
      <c r="T36" s="47">
        <v>977.17336711746805</v>
      </c>
      <c r="U36" s="47">
        <v>672.18108880021498</v>
      </c>
      <c r="V36" s="47">
        <v>0.97048410855231304</v>
      </c>
      <c r="W36" s="47">
        <v>12.9265594000041</v>
      </c>
      <c r="X36" s="47">
        <v>1768.8976021058299</v>
      </c>
      <c r="Y36" s="3"/>
      <c r="Z36" s="155"/>
      <c r="AA36" s="155">
        <f t="shared" si="0"/>
        <v>0</v>
      </c>
      <c r="AB36" s="155">
        <f t="shared" si="1"/>
        <v>117.19</v>
      </c>
      <c r="AC36" s="155">
        <f t="shared" si="2"/>
        <v>0.97057285251094705</v>
      </c>
      <c r="AD36" s="155"/>
      <c r="AE36" s="155"/>
      <c r="AF36" s="3"/>
      <c r="AG36" s="3"/>
      <c r="AH36" s="3"/>
      <c r="AI36" s="3"/>
      <c r="AJ36" s="3"/>
      <c r="AK36" s="3"/>
      <c r="AL36" s="3"/>
      <c r="AM36" s="3"/>
      <c r="AN36" s="8"/>
    </row>
    <row r="37" spans="1:40" ht="15.75" x14ac:dyDescent="0.25">
      <c r="A37" s="46"/>
      <c r="B37" s="45">
        <f t="shared" si="3"/>
        <v>14</v>
      </c>
      <c r="C37" s="47" t="s">
        <v>13</v>
      </c>
      <c r="D37" s="47" t="s">
        <v>14</v>
      </c>
      <c r="E37" s="47">
        <v>110.71</v>
      </c>
      <c r="F37" s="47">
        <v>0</v>
      </c>
      <c r="G37" s="47">
        <v>113.95</v>
      </c>
      <c r="H37" s="49">
        <v>-2.5</v>
      </c>
      <c r="I37" s="47">
        <v>99.458244786892294</v>
      </c>
      <c r="J37" s="47">
        <v>110.738223301622</v>
      </c>
      <c r="K37" s="47">
        <v>676.14763610832199</v>
      </c>
      <c r="L37" s="47">
        <v>0.86148392546725105</v>
      </c>
      <c r="M37" s="47">
        <v>680.29186296041303</v>
      </c>
      <c r="N37" s="47">
        <v>0.85623590618177903</v>
      </c>
      <c r="O37" s="47">
        <v>13.0825358261618</v>
      </c>
      <c r="P37" s="47">
        <v>1790.2417446326699</v>
      </c>
      <c r="Q37" s="47">
        <v>693.82586401374203</v>
      </c>
      <c r="R37" s="47">
        <v>1.57198688657918</v>
      </c>
      <c r="S37" s="47">
        <v>13.3428050771874</v>
      </c>
      <c r="T37" s="47">
        <v>975.11580763609095</v>
      </c>
      <c r="U37" s="47">
        <v>672.53466424035196</v>
      </c>
      <c r="V37" s="47">
        <v>0.86611196525898104</v>
      </c>
      <c r="W37" s="47">
        <v>12.9333589276991</v>
      </c>
      <c r="X37" s="47">
        <v>1769.8280637903999</v>
      </c>
      <c r="Y37" s="3"/>
      <c r="Z37" s="155"/>
      <c r="AA37" s="155">
        <f t="shared" si="0"/>
        <v>39.962010772022111</v>
      </c>
      <c r="AB37" s="155">
        <f t="shared" si="1"/>
        <v>190.63402154404423</v>
      </c>
      <c r="AC37" s="155">
        <f t="shared" si="2"/>
        <v>2.5673479166436981</v>
      </c>
      <c r="AD37" s="155"/>
      <c r="AE37" s="155"/>
      <c r="AF37" s="3"/>
      <c r="AG37" s="3"/>
      <c r="AH37" s="3"/>
      <c r="AI37" s="3"/>
      <c r="AJ37" s="3"/>
      <c r="AK37" s="3"/>
      <c r="AL37" s="3"/>
      <c r="AM37" s="3"/>
      <c r="AN37" s="8"/>
    </row>
    <row r="38" spans="1:40" ht="15.75" x14ac:dyDescent="0.25">
      <c r="A38" s="46"/>
      <c r="B38" s="45">
        <f t="shared" si="3"/>
        <v>15</v>
      </c>
      <c r="C38" s="47" t="s">
        <v>14</v>
      </c>
      <c r="D38" s="47" t="s">
        <v>15</v>
      </c>
      <c r="E38" s="47">
        <v>114.12</v>
      </c>
      <c r="F38" s="47">
        <v>0</v>
      </c>
      <c r="G38" s="47">
        <v>112.41500000000001</v>
      </c>
      <c r="H38" s="49">
        <v>3.5</v>
      </c>
      <c r="I38" s="47">
        <v>100.20584245629701</v>
      </c>
      <c r="J38" s="47">
        <v>114.17365895862299</v>
      </c>
      <c r="K38" s="47">
        <v>674.98641072963903</v>
      </c>
      <c r="L38" s="47">
        <v>0.917340185161169</v>
      </c>
      <c r="M38" s="47">
        <v>679.218869342061</v>
      </c>
      <c r="N38" s="47">
        <v>0.91162390644387303</v>
      </c>
      <c r="O38" s="47">
        <v>13.061901333501201</v>
      </c>
      <c r="P38" s="47">
        <v>1787.41807721595</v>
      </c>
      <c r="Q38" s="47">
        <v>693.74920066908305</v>
      </c>
      <c r="R38" s="47">
        <v>1.67122007594553</v>
      </c>
      <c r="S38" s="47">
        <v>13.341330782097801</v>
      </c>
      <c r="T38" s="47">
        <v>975.00806354190104</v>
      </c>
      <c r="U38" s="47">
        <v>671.46167070914203</v>
      </c>
      <c r="V38" s="47">
        <v>0.92215562854996802</v>
      </c>
      <c r="W38" s="47">
        <v>12.912724436714299</v>
      </c>
      <c r="X38" s="47">
        <v>1767.004396603</v>
      </c>
      <c r="Y38" s="3"/>
      <c r="Z38" s="155"/>
      <c r="AA38" s="155">
        <f t="shared" si="0"/>
        <v>54.184597401539307</v>
      </c>
      <c r="AB38" s="155">
        <f t="shared" si="1"/>
        <v>222.48919480307862</v>
      </c>
      <c r="AC38" s="155">
        <f t="shared" si="2"/>
        <v>3.502947850180596</v>
      </c>
      <c r="AD38" s="155"/>
      <c r="AE38" s="155"/>
      <c r="AF38" s="3"/>
      <c r="AG38" s="3"/>
      <c r="AH38" s="3"/>
      <c r="AI38" s="3"/>
      <c r="AJ38" s="3"/>
      <c r="AK38" s="3"/>
      <c r="AL38" s="3"/>
      <c r="AM38" s="3"/>
      <c r="AN38" s="8"/>
    </row>
    <row r="39" spans="1:40" ht="15.75" x14ac:dyDescent="0.25">
      <c r="A39" s="46"/>
      <c r="B39" s="45">
        <f t="shared" si="3"/>
        <v>16</v>
      </c>
      <c r="C39" s="47" t="s">
        <v>15</v>
      </c>
      <c r="D39" s="47" t="s">
        <v>16</v>
      </c>
      <c r="E39" s="47">
        <v>118.54</v>
      </c>
      <c r="F39" s="47">
        <v>0</v>
      </c>
      <c r="G39" s="47">
        <v>116.33</v>
      </c>
      <c r="H39" s="49">
        <v>0</v>
      </c>
      <c r="I39" s="47">
        <v>101.145535472801</v>
      </c>
      <c r="J39" s="47">
        <v>118.54</v>
      </c>
      <c r="K39" s="47">
        <v>675.62459366079997</v>
      </c>
      <c r="L39" s="47">
        <v>0.98791141894858303</v>
      </c>
      <c r="M39" s="47">
        <v>679.96421553245602</v>
      </c>
      <c r="N39" s="47">
        <v>0.98160643715248797</v>
      </c>
      <c r="O39" s="47">
        <v>13.076234914085701</v>
      </c>
      <c r="P39" s="47">
        <v>1789.37951455909</v>
      </c>
      <c r="Q39" s="47">
        <v>695.70465525327597</v>
      </c>
      <c r="R39" s="47">
        <v>1.79642560973745</v>
      </c>
      <c r="S39" s="47">
        <v>13.378935677947601</v>
      </c>
      <c r="T39" s="47">
        <v>977.75629587952199</v>
      </c>
      <c r="U39" s="47">
        <v>672.20701700123004</v>
      </c>
      <c r="V39" s="47">
        <v>0.99293407256827004</v>
      </c>
      <c r="W39" s="47">
        <v>12.9270580192544</v>
      </c>
      <c r="X39" s="47">
        <v>1768.96583421376</v>
      </c>
      <c r="Y39" s="3"/>
      <c r="Z39" s="155"/>
      <c r="AA39" s="155">
        <f t="shared" si="0"/>
        <v>0</v>
      </c>
      <c r="AB39" s="155">
        <f t="shared" si="1"/>
        <v>118.54</v>
      </c>
      <c r="AC39" s="155">
        <f t="shared" si="2"/>
        <v>0.99302696629426401</v>
      </c>
      <c r="AD39" s="155"/>
      <c r="AE39" s="155"/>
      <c r="AF39" s="3"/>
      <c r="AG39" s="3"/>
      <c r="AH39" s="3"/>
      <c r="AI39" s="3"/>
      <c r="AJ39" s="3"/>
      <c r="AK39" s="3"/>
      <c r="AL39" s="3"/>
      <c r="AM39" s="3"/>
      <c r="AN39" s="8"/>
    </row>
    <row r="40" spans="1:40" ht="15.75" x14ac:dyDescent="0.25">
      <c r="A40" s="46"/>
      <c r="B40" s="45">
        <f t="shared" si="3"/>
        <v>17</v>
      </c>
      <c r="C40" s="47" t="s">
        <v>16</v>
      </c>
      <c r="D40" s="47" t="s">
        <v>17</v>
      </c>
      <c r="E40" s="47">
        <v>79.03</v>
      </c>
      <c r="F40" s="47">
        <v>0</v>
      </c>
      <c r="G40" s="47">
        <v>98.784999999999997</v>
      </c>
      <c r="H40" s="49">
        <v>3.5</v>
      </c>
      <c r="I40" s="47">
        <v>100.54307408722499</v>
      </c>
      <c r="J40" s="47">
        <v>79.107464249589</v>
      </c>
      <c r="K40" s="47">
        <v>675.16769825254198</v>
      </c>
      <c r="L40" s="47">
        <v>0.440267756469022</v>
      </c>
      <c r="M40" s="47">
        <v>678.66582707445195</v>
      </c>
      <c r="N40" s="47">
        <v>0.43799843146867301</v>
      </c>
      <c r="O40" s="47">
        <v>13.0512659052779</v>
      </c>
      <c r="P40" s="47">
        <v>1785.9627028275099</v>
      </c>
      <c r="Q40" s="47">
        <v>684.90396133614502</v>
      </c>
      <c r="R40" s="47">
        <v>0.81266124751665103</v>
      </c>
      <c r="S40" s="47">
        <v>13.171230025695101</v>
      </c>
      <c r="T40" s="47">
        <v>962.57679923881403</v>
      </c>
      <c r="U40" s="47">
        <v>670.90862773235995</v>
      </c>
      <c r="V40" s="47">
        <v>0.44306266973299602</v>
      </c>
      <c r="W40" s="47">
        <v>12.9020889948531</v>
      </c>
      <c r="X40" s="47">
        <v>1765.54902034831</v>
      </c>
      <c r="Y40" s="3"/>
      <c r="Z40" s="155"/>
      <c r="AA40" s="155">
        <f t="shared" si="0"/>
        <v>78.165296272367087</v>
      </c>
      <c r="AB40" s="155">
        <f t="shared" si="1"/>
        <v>235.36059254473417</v>
      </c>
      <c r="AC40" s="155">
        <f t="shared" si="2"/>
        <v>3.9233631745613691</v>
      </c>
      <c r="AD40" s="155"/>
      <c r="AE40" s="155"/>
      <c r="AF40" s="3"/>
      <c r="AG40" s="3"/>
      <c r="AH40" s="3"/>
      <c r="AI40" s="3"/>
      <c r="AJ40" s="3"/>
      <c r="AK40" s="3"/>
      <c r="AL40" s="3"/>
      <c r="AM40" s="3"/>
      <c r="AN40" s="8"/>
    </row>
    <row r="41" spans="1:40" ht="15.75" x14ac:dyDescent="0.25">
      <c r="A41" s="46"/>
      <c r="B41" s="45">
        <f t="shared" si="3"/>
        <v>18</v>
      </c>
      <c r="C41" s="47" t="s">
        <v>17</v>
      </c>
      <c r="D41" s="47" t="s">
        <v>18</v>
      </c>
      <c r="E41" s="47">
        <v>82.41</v>
      </c>
      <c r="F41" s="47">
        <v>0</v>
      </c>
      <c r="G41" s="47">
        <v>80.72</v>
      </c>
      <c r="H41" s="49">
        <v>0</v>
      </c>
      <c r="I41" s="47">
        <v>100.033342355651</v>
      </c>
      <c r="J41" s="47">
        <v>82.41</v>
      </c>
      <c r="K41" s="47">
        <v>675.818612695919</v>
      </c>
      <c r="L41" s="47">
        <v>0.47733501074074203</v>
      </c>
      <c r="M41" s="47">
        <v>679.37306024350505</v>
      </c>
      <c r="N41" s="47">
        <v>0.47483761666141799</v>
      </c>
      <c r="O41" s="47">
        <v>13.0648665431443</v>
      </c>
      <c r="P41" s="47">
        <v>1787.8238427460701</v>
      </c>
      <c r="Q41" s="47">
        <v>686.24715681275597</v>
      </c>
      <c r="R41" s="47">
        <v>0.88020447349313102</v>
      </c>
      <c r="S41" s="47">
        <v>13.197060707937601</v>
      </c>
      <c r="T41" s="47">
        <v>964.46455120933297</v>
      </c>
      <c r="U41" s="47">
        <v>671.61586095525104</v>
      </c>
      <c r="V41" s="47">
        <v>0.48032201665275098</v>
      </c>
      <c r="W41" s="47">
        <v>12.9156896337548</v>
      </c>
      <c r="X41" s="47">
        <v>1767.4101604085599</v>
      </c>
      <c r="Y41" s="3"/>
      <c r="Z41" s="155"/>
      <c r="AA41" s="155">
        <f t="shared" si="0"/>
        <v>0</v>
      </c>
      <c r="AB41" s="155">
        <f t="shared" si="1"/>
        <v>82.41</v>
      </c>
      <c r="AC41" s="155">
        <f t="shared" si="2"/>
        <v>0.48034377291381652</v>
      </c>
      <c r="AD41" s="155"/>
      <c r="AE41" s="155"/>
      <c r="AF41" s="3"/>
      <c r="AG41" s="3"/>
      <c r="AH41" s="3"/>
      <c r="AI41" s="3"/>
      <c r="AJ41" s="3"/>
      <c r="AK41" s="3"/>
      <c r="AL41" s="3"/>
      <c r="AM41" s="3"/>
      <c r="AN41" s="8"/>
    </row>
    <row r="42" spans="1:40" ht="15.75" x14ac:dyDescent="0.25">
      <c r="A42" s="46"/>
      <c r="B42" s="45">
        <f t="shared" si="3"/>
        <v>19</v>
      </c>
      <c r="C42" s="47" t="s">
        <v>18</v>
      </c>
      <c r="D42" s="47" t="s">
        <v>19</v>
      </c>
      <c r="E42" s="47">
        <v>95.49</v>
      </c>
      <c r="F42" s="47">
        <v>0</v>
      </c>
      <c r="G42" s="47">
        <v>88.95</v>
      </c>
      <c r="H42" s="49">
        <v>0</v>
      </c>
      <c r="I42" s="47">
        <v>99.880134068903899</v>
      </c>
      <c r="J42" s="47">
        <v>95.49</v>
      </c>
      <c r="K42" s="47">
        <v>675.756441776016</v>
      </c>
      <c r="L42" s="47">
        <v>0.64094269469585197</v>
      </c>
      <c r="M42" s="47">
        <v>679.56243932635402</v>
      </c>
      <c r="N42" s="47">
        <v>0.63735299316917904</v>
      </c>
      <c r="O42" s="47">
        <v>13.0685084485837</v>
      </c>
      <c r="P42" s="47">
        <v>1788.3222087535601</v>
      </c>
      <c r="Q42" s="47">
        <v>689.27708853963304</v>
      </c>
      <c r="R42" s="47">
        <v>1.17659295901217</v>
      </c>
      <c r="S42" s="47">
        <v>13.2553286257622</v>
      </c>
      <c r="T42" s="47">
        <v>968.722873759957</v>
      </c>
      <c r="U42" s="47">
        <v>671.80524028116099</v>
      </c>
      <c r="V42" s="47">
        <v>0.64471237909476897</v>
      </c>
      <c r="W42" s="47">
        <v>12.9193315438685</v>
      </c>
      <c r="X42" s="47">
        <v>1767.90852705569</v>
      </c>
      <c r="Y42" s="3"/>
      <c r="Z42" s="155"/>
      <c r="AA42" s="155">
        <f t="shared" si="0"/>
        <v>0</v>
      </c>
      <c r="AB42" s="155">
        <f t="shared" si="1"/>
        <v>95.49</v>
      </c>
      <c r="AC42" s="155">
        <f t="shared" si="2"/>
        <v>0.6447515651488579</v>
      </c>
      <c r="AD42" s="155"/>
      <c r="AE42" s="155"/>
      <c r="AF42" s="3"/>
      <c r="AG42" s="3"/>
      <c r="AH42" s="3"/>
      <c r="AI42" s="3"/>
      <c r="AJ42" s="3"/>
      <c r="AK42" s="3"/>
      <c r="AL42" s="3"/>
      <c r="AM42" s="3"/>
      <c r="AN42" s="8"/>
    </row>
    <row r="43" spans="1:40" ht="15.75" x14ac:dyDescent="0.25">
      <c r="A43" s="46"/>
      <c r="B43" s="45">
        <f t="shared" si="3"/>
        <v>20</v>
      </c>
      <c r="C43" s="47" t="s">
        <v>19</v>
      </c>
      <c r="D43" s="47" t="s">
        <v>20</v>
      </c>
      <c r="E43" s="47">
        <v>115.69</v>
      </c>
      <c r="F43" s="47">
        <v>0</v>
      </c>
      <c r="G43" s="47">
        <v>105.59</v>
      </c>
      <c r="H43" s="49">
        <v>4</v>
      </c>
      <c r="I43" s="47">
        <v>100.561912616908</v>
      </c>
      <c r="J43" s="47">
        <v>115.759129661552</v>
      </c>
      <c r="K43" s="47">
        <v>674.88160650360896</v>
      </c>
      <c r="L43" s="47">
        <v>0.94314077997708301</v>
      </c>
      <c r="M43" s="47">
        <v>679.15399401209197</v>
      </c>
      <c r="N43" s="47">
        <v>0.937207717781113</v>
      </c>
      <c r="O43" s="47">
        <v>13.0606537310018</v>
      </c>
      <c r="P43" s="47">
        <v>1787.2473526634001</v>
      </c>
      <c r="Q43" s="47">
        <v>694.13521021739803</v>
      </c>
      <c r="R43" s="47">
        <v>1.7170017285455601</v>
      </c>
      <c r="S43" s="47">
        <v>13.3487540426423</v>
      </c>
      <c r="T43" s="47">
        <v>975.55056855934595</v>
      </c>
      <c r="U43" s="47">
        <v>671.39679541780902</v>
      </c>
      <c r="V43" s="47">
        <v>0.94803604827142696</v>
      </c>
      <c r="W43" s="47">
        <v>12.911476834957901</v>
      </c>
      <c r="X43" s="47">
        <v>1766.83367215213</v>
      </c>
      <c r="Y43" s="3"/>
      <c r="Z43" s="155"/>
      <c r="AA43" s="155">
        <f t="shared" si="0"/>
        <v>61.076388175163729</v>
      </c>
      <c r="AB43" s="155">
        <f t="shared" si="1"/>
        <v>237.84277635032745</v>
      </c>
      <c r="AC43" s="155">
        <f t="shared" si="2"/>
        <v>4.0036695829184463</v>
      </c>
      <c r="AD43" s="155"/>
      <c r="AE43" s="155"/>
      <c r="AF43" s="3"/>
      <c r="AG43" s="3"/>
      <c r="AH43" s="3"/>
      <c r="AI43" s="3"/>
      <c r="AJ43" s="3"/>
      <c r="AK43" s="3"/>
      <c r="AL43" s="3"/>
      <c r="AM43" s="3"/>
      <c r="AN43" s="8"/>
    </row>
    <row r="44" spans="1:40" ht="15.75" x14ac:dyDescent="0.25">
      <c r="A44" s="46"/>
      <c r="B44" s="45">
        <f t="shared" si="3"/>
        <v>21</v>
      </c>
      <c r="C44" s="47" t="s">
        <v>20</v>
      </c>
      <c r="D44" s="47" t="s">
        <v>21</v>
      </c>
      <c r="E44" s="47">
        <v>107.89</v>
      </c>
      <c r="F44" s="47">
        <v>0</v>
      </c>
      <c r="G44" s="47">
        <v>111.79</v>
      </c>
      <c r="H44" s="49">
        <v>0</v>
      </c>
      <c r="I44" s="47">
        <v>100.835313619586</v>
      </c>
      <c r="J44" s="47">
        <v>107.89</v>
      </c>
      <c r="K44" s="47">
        <v>675.68904845966699</v>
      </c>
      <c r="L44" s="47">
        <v>0.818293527193381</v>
      </c>
      <c r="M44" s="47">
        <v>679.76777864074597</v>
      </c>
      <c r="N44" s="47">
        <v>0.81338361735178899</v>
      </c>
      <c r="O44" s="47">
        <v>13.072457281552801</v>
      </c>
      <c r="P44" s="47">
        <v>1788.86257537038</v>
      </c>
      <c r="Q44" s="47">
        <v>692.56217845430604</v>
      </c>
      <c r="R44" s="47">
        <v>1.4948854571889401</v>
      </c>
      <c r="S44" s="47">
        <v>13.3185034318136</v>
      </c>
      <c r="T44" s="47">
        <v>973.33980038585798</v>
      </c>
      <c r="U44" s="47">
        <v>672.01057985851901</v>
      </c>
      <c r="V44" s="47">
        <v>0.82277272311160199</v>
      </c>
      <c r="W44" s="47">
        <v>12.9232803818946</v>
      </c>
      <c r="X44" s="47">
        <v>1768.4488943645199</v>
      </c>
      <c r="Y44" s="3"/>
      <c r="Z44" s="155"/>
      <c r="AA44" s="155">
        <f t="shared" si="0"/>
        <v>0</v>
      </c>
      <c r="AB44" s="155">
        <f t="shared" si="1"/>
        <v>107.89</v>
      </c>
      <c r="AC44" s="155">
        <f t="shared" si="2"/>
        <v>0.8228365244039062</v>
      </c>
      <c r="AD44" s="155"/>
      <c r="AE44" s="155"/>
      <c r="AF44" s="3"/>
      <c r="AG44" s="3"/>
      <c r="AH44" s="3"/>
      <c r="AI44" s="3"/>
      <c r="AJ44" s="3"/>
      <c r="AK44" s="3"/>
      <c r="AL44" s="3"/>
      <c r="AM44" s="3"/>
      <c r="AN44" s="8"/>
    </row>
    <row r="45" spans="1:40" ht="15.75" x14ac:dyDescent="0.25">
      <c r="A45" s="46"/>
      <c r="B45" s="45">
        <f t="shared" si="3"/>
        <v>22</v>
      </c>
      <c r="C45" s="47" t="s">
        <v>21</v>
      </c>
      <c r="D45" s="47" t="s">
        <v>22</v>
      </c>
      <c r="E45" s="47">
        <v>112.25</v>
      </c>
      <c r="F45" s="47">
        <v>0</v>
      </c>
      <c r="G45" s="47">
        <v>110.07</v>
      </c>
      <c r="H45" s="49">
        <v>0</v>
      </c>
      <c r="I45" s="47">
        <v>101.27033644377499</v>
      </c>
      <c r="J45" s="47">
        <v>112.25</v>
      </c>
      <c r="K45" s="47">
        <v>675.663395812864</v>
      </c>
      <c r="L45" s="47">
        <v>0.88580049246261805</v>
      </c>
      <c r="M45" s="47">
        <v>679.845953455923</v>
      </c>
      <c r="N45" s="47">
        <v>0.88035085846664995</v>
      </c>
      <c r="O45" s="47">
        <v>13.073960643383099</v>
      </c>
      <c r="P45" s="47">
        <v>1789.0682985682199</v>
      </c>
      <c r="Q45" s="47">
        <v>693.81279329529798</v>
      </c>
      <c r="R45" s="47">
        <v>1.6152312081200799</v>
      </c>
      <c r="S45" s="47">
        <v>13.342553717217299</v>
      </c>
      <c r="T45" s="47">
        <v>975.09743780464896</v>
      </c>
      <c r="U45" s="47">
        <v>672.08875477365098</v>
      </c>
      <c r="V45" s="47">
        <v>0.89051180294121401</v>
      </c>
      <c r="W45" s="47">
        <v>12.924783745647099</v>
      </c>
      <c r="X45" s="47">
        <v>1768.6546178254</v>
      </c>
      <c r="Y45" s="3"/>
      <c r="Z45" s="155"/>
      <c r="AA45" s="155">
        <f t="shared" si="0"/>
        <v>0</v>
      </c>
      <c r="AB45" s="155">
        <f t="shared" si="1"/>
        <v>112.25</v>
      </c>
      <c r="AC45" s="155">
        <f t="shared" si="2"/>
        <v>0.8905865337452038</v>
      </c>
      <c r="AD45" s="155"/>
      <c r="AE45" s="155"/>
      <c r="AF45" s="3"/>
      <c r="AG45" s="3"/>
      <c r="AH45" s="3"/>
      <c r="AI45" s="3"/>
      <c r="AJ45" s="3"/>
      <c r="AK45" s="3"/>
      <c r="AL45" s="3"/>
      <c r="AM45" s="3"/>
      <c r="AN45" s="8"/>
    </row>
    <row r="46" spans="1:40" ht="15.75" x14ac:dyDescent="0.25">
      <c r="A46" s="46"/>
      <c r="B46" s="45">
        <f t="shared" si="3"/>
        <v>23</v>
      </c>
      <c r="C46" s="47" t="s">
        <v>22</v>
      </c>
      <c r="D46" s="47" t="s">
        <v>23</v>
      </c>
      <c r="E46" s="47">
        <v>108.8</v>
      </c>
      <c r="F46" s="47">
        <v>0</v>
      </c>
      <c r="G46" s="47">
        <v>110.52500000000001</v>
      </c>
      <c r="H46" s="49">
        <v>0</v>
      </c>
      <c r="I46" s="47">
        <v>101.53434765705001</v>
      </c>
      <c r="J46" s="47">
        <v>108.8</v>
      </c>
      <c r="K46" s="47">
        <v>675.68377841998904</v>
      </c>
      <c r="L46" s="47">
        <v>0.83216205266141696</v>
      </c>
      <c r="M46" s="47">
        <v>679.78383810940295</v>
      </c>
      <c r="N46" s="47">
        <v>0.82714293644255199</v>
      </c>
      <c r="O46" s="47">
        <v>13.0727661174885</v>
      </c>
      <c r="P46" s="47">
        <v>1788.90483713001</v>
      </c>
      <c r="Q46" s="47">
        <v>692.81909491235797</v>
      </c>
      <c r="R46" s="47">
        <v>1.5196453419418501</v>
      </c>
      <c r="S46" s="47">
        <v>13.32344413293</v>
      </c>
      <c r="T46" s="47">
        <v>973.70087556693898</v>
      </c>
      <c r="U46" s="47">
        <v>672.02663934771704</v>
      </c>
      <c r="V46" s="47">
        <v>0.83669064152837602</v>
      </c>
      <c r="W46" s="47">
        <v>12.923589218225301</v>
      </c>
      <c r="X46" s="47">
        <v>1768.4911561782001</v>
      </c>
      <c r="Y46" s="3"/>
      <c r="Z46" s="155"/>
      <c r="AA46" s="155">
        <f t="shared" si="0"/>
        <v>0</v>
      </c>
      <c r="AB46" s="155">
        <f t="shared" si="1"/>
        <v>108.8</v>
      </c>
      <c r="AC46" s="155">
        <f t="shared" si="2"/>
        <v>0.83675661804407353</v>
      </c>
      <c r="AD46" s="155"/>
      <c r="AE46" s="155"/>
      <c r="AF46" s="3"/>
      <c r="AG46" s="3"/>
      <c r="AH46" s="3"/>
      <c r="AI46" s="3"/>
      <c r="AJ46" s="3"/>
      <c r="AK46" s="3"/>
      <c r="AL46" s="3"/>
      <c r="AM46" s="3"/>
      <c r="AN46" s="8"/>
    </row>
    <row r="47" spans="1:40" ht="15.75" x14ac:dyDescent="0.25">
      <c r="A47" s="46"/>
      <c r="B47" s="45">
        <f t="shared" si="3"/>
        <v>24</v>
      </c>
      <c r="C47" s="47" t="s">
        <v>23</v>
      </c>
      <c r="D47" s="47" t="s">
        <v>24</v>
      </c>
      <c r="E47" s="47">
        <v>107.49</v>
      </c>
      <c r="F47" s="47">
        <v>0</v>
      </c>
      <c r="G47" s="47">
        <v>108.145</v>
      </c>
      <c r="H47" s="49">
        <v>2</v>
      </c>
      <c r="I47" s="47">
        <v>101.732533431305</v>
      </c>
      <c r="J47" s="47">
        <v>107.508604771897</v>
      </c>
      <c r="K47" s="47">
        <v>675.31107021044397</v>
      </c>
      <c r="L47" s="47">
        <v>0.81297313041072305</v>
      </c>
      <c r="M47" s="47">
        <v>679.38232105550696</v>
      </c>
      <c r="N47" s="47">
        <v>0.80810132635927701</v>
      </c>
      <c r="O47" s="47">
        <v>13.065044635682799</v>
      </c>
      <c r="P47" s="47">
        <v>1787.8482133039699</v>
      </c>
      <c r="Q47" s="47">
        <v>692.09226273938498</v>
      </c>
      <c r="R47" s="47">
        <v>1.48534301638848</v>
      </c>
      <c r="S47" s="47">
        <v>13.309466591142</v>
      </c>
      <c r="T47" s="47">
        <v>972.67937207719604</v>
      </c>
      <c r="U47" s="47">
        <v>671.62512226675699</v>
      </c>
      <c r="V47" s="47">
        <v>0.81743481080200497</v>
      </c>
      <c r="W47" s="47">
        <v>12.9158677358992</v>
      </c>
      <c r="X47" s="47">
        <v>1767.4345322809399</v>
      </c>
      <c r="Y47" s="3"/>
      <c r="Z47" s="155"/>
      <c r="AA47" s="155">
        <f t="shared" si="0"/>
        <v>32.883664860796301</v>
      </c>
      <c r="AB47" s="155">
        <f t="shared" si="1"/>
        <v>173.25732972159261</v>
      </c>
      <c r="AC47" s="155">
        <f t="shared" si="2"/>
        <v>2.1234246402168311</v>
      </c>
      <c r="AD47" s="155"/>
      <c r="AE47" s="155"/>
      <c r="AF47" s="3"/>
      <c r="AG47" s="3"/>
      <c r="AH47" s="3"/>
      <c r="AI47" s="3"/>
      <c r="AJ47" s="3"/>
      <c r="AK47" s="3"/>
      <c r="AL47" s="3"/>
      <c r="AM47" s="3"/>
      <c r="AN47" s="8"/>
    </row>
    <row r="48" spans="1:40" ht="15.75" x14ac:dyDescent="0.25">
      <c r="A48" s="46"/>
      <c r="B48" s="45">
        <f t="shared" si="3"/>
        <v>25</v>
      </c>
      <c r="C48" s="47" t="s">
        <v>24</v>
      </c>
      <c r="D48" s="47" t="s">
        <v>25</v>
      </c>
      <c r="E48" s="47">
        <v>105.77</v>
      </c>
      <c r="F48" s="47">
        <v>0</v>
      </c>
      <c r="G48" s="47">
        <v>106.63</v>
      </c>
      <c r="H48" s="49">
        <v>2</v>
      </c>
      <c r="I48" s="47">
        <v>101.85952223323299</v>
      </c>
      <c r="J48" s="47">
        <v>105.788907263474</v>
      </c>
      <c r="K48" s="47">
        <v>675.32087873304897</v>
      </c>
      <c r="L48" s="47">
        <v>0.78716122881806105</v>
      </c>
      <c r="M48" s="47">
        <v>679.35241017725104</v>
      </c>
      <c r="N48" s="47">
        <v>0.78248991949745605</v>
      </c>
      <c r="O48" s="47">
        <v>13.0644694264856</v>
      </c>
      <c r="P48" s="47">
        <v>1787.7695004664499</v>
      </c>
      <c r="Q48" s="47">
        <v>691.61383259036097</v>
      </c>
      <c r="R48" s="47">
        <v>1.4391991467049701</v>
      </c>
      <c r="S48" s="47">
        <v>13.3002660113531</v>
      </c>
      <c r="T48" s="47">
        <v>972.00697742406999</v>
      </c>
      <c r="U48" s="47">
        <v>671.59521135021703</v>
      </c>
      <c r="V48" s="47">
        <v>0.79152799746928804</v>
      </c>
      <c r="W48" s="47">
        <v>12.9152925259657</v>
      </c>
      <c r="X48" s="47">
        <v>1767.35581934268</v>
      </c>
      <c r="Y48" s="3"/>
      <c r="Z48" s="155"/>
      <c r="AA48" s="155">
        <f t="shared" si="0"/>
        <v>33.416857654196946</v>
      </c>
      <c r="AB48" s="155">
        <f t="shared" si="1"/>
        <v>172.60371530839387</v>
      </c>
      <c r="AC48" s="155">
        <f t="shared" si="2"/>
        <v>2.1075243126820977</v>
      </c>
      <c r="AD48" s="155"/>
      <c r="AE48" s="155"/>
      <c r="AF48" s="3"/>
      <c r="AG48" s="3"/>
      <c r="AH48" s="3"/>
      <c r="AI48" s="3"/>
      <c r="AJ48" s="3"/>
      <c r="AK48" s="3"/>
      <c r="AL48" s="3"/>
      <c r="AM48" s="3"/>
      <c r="AN48" s="8"/>
    </row>
    <row r="49" spans="1:40" ht="15.75" x14ac:dyDescent="0.25">
      <c r="A49" s="46"/>
      <c r="B49" s="45">
        <f t="shared" si="3"/>
        <v>26</v>
      </c>
      <c r="C49" s="47" t="s">
        <v>25</v>
      </c>
      <c r="D49" s="47" t="s">
        <v>26</v>
      </c>
      <c r="E49" s="47">
        <v>112.83</v>
      </c>
      <c r="F49" s="47">
        <v>0</v>
      </c>
      <c r="G49" s="47">
        <v>109.3</v>
      </c>
      <c r="H49" s="49">
        <v>0</v>
      </c>
      <c r="I49" s="47">
        <v>102.227321460054</v>
      </c>
      <c r="J49" s="47">
        <v>112.83</v>
      </c>
      <c r="K49" s="47">
        <v>675.65990657665395</v>
      </c>
      <c r="L49" s="47">
        <v>0.89498269301464894</v>
      </c>
      <c r="M49" s="47">
        <v>679.85658729102397</v>
      </c>
      <c r="N49" s="47">
        <v>0.88945806226504398</v>
      </c>
      <c r="O49" s="47">
        <v>13.074165140211999</v>
      </c>
      <c r="P49" s="47">
        <v>1789.0962823448001</v>
      </c>
      <c r="Q49" s="47">
        <v>693.982907610859</v>
      </c>
      <c r="R49" s="47">
        <v>1.6315662137760301</v>
      </c>
      <c r="S49" s="47">
        <v>13.345825146362699</v>
      </c>
      <c r="T49" s="47">
        <v>975.33651963600096</v>
      </c>
      <c r="U49" s="47">
        <v>672.09938862234299</v>
      </c>
      <c r="V49" s="47">
        <v>0.89972395896611601</v>
      </c>
      <c r="W49" s="47">
        <v>12.924988242737401</v>
      </c>
      <c r="X49" s="47">
        <v>1768.6826016377399</v>
      </c>
      <c r="Y49" s="3"/>
      <c r="Z49" s="155"/>
      <c r="AA49" s="155">
        <f t="shared" si="0"/>
        <v>0</v>
      </c>
      <c r="AB49" s="155">
        <f t="shared" si="1"/>
        <v>112.83</v>
      </c>
      <c r="AC49" s="155">
        <f t="shared" si="2"/>
        <v>0.8998002427358105</v>
      </c>
      <c r="AD49" s="155"/>
      <c r="AE49" s="155"/>
      <c r="AF49" s="3"/>
      <c r="AG49" s="3"/>
      <c r="AH49" s="3"/>
      <c r="AI49" s="3"/>
      <c r="AJ49" s="3"/>
      <c r="AK49" s="3"/>
      <c r="AL49" s="3"/>
      <c r="AM49" s="3"/>
      <c r="AN49" s="8"/>
    </row>
    <row r="50" spans="1:40" ht="15.75" x14ac:dyDescent="0.25">
      <c r="A50" s="46"/>
      <c r="B50" s="45">
        <f t="shared" si="3"/>
        <v>27</v>
      </c>
      <c r="C50" s="47" t="s">
        <v>26</v>
      </c>
      <c r="D50" s="47" t="s">
        <v>27</v>
      </c>
      <c r="E50" s="47">
        <v>93.76</v>
      </c>
      <c r="F50" s="47">
        <v>0</v>
      </c>
      <c r="G50" s="47">
        <v>103.295</v>
      </c>
      <c r="H50" s="49">
        <v>0</v>
      </c>
      <c r="I50" s="47">
        <v>102.01769174244301</v>
      </c>
      <c r="J50" s="47">
        <v>93.76</v>
      </c>
      <c r="K50" s="47">
        <v>675.76519000086398</v>
      </c>
      <c r="L50" s="47">
        <v>0.61792105035695299</v>
      </c>
      <c r="M50" s="47">
        <v>679.53578852703197</v>
      </c>
      <c r="N50" s="47">
        <v>0.61449233881430598</v>
      </c>
      <c r="O50" s="47">
        <v>13.067995933212201</v>
      </c>
      <c r="P50" s="47">
        <v>1788.2520750711401</v>
      </c>
      <c r="Q50" s="47">
        <v>688.85070494793194</v>
      </c>
      <c r="R50" s="47">
        <v>1.13504842784326</v>
      </c>
      <c r="S50" s="47">
        <v>13.2471289413064</v>
      </c>
      <c r="T50" s="47">
        <v>968.12362630904897</v>
      </c>
      <c r="U50" s="47">
        <v>671.77858944766501</v>
      </c>
      <c r="V50" s="47">
        <v>0.62158803891520997</v>
      </c>
      <c r="W50" s="47">
        <v>12.918819027839699</v>
      </c>
      <c r="X50" s="47">
        <v>1767.8383932833301</v>
      </c>
      <c r="Y50" s="3"/>
      <c r="Z50" s="155"/>
      <c r="AA50" s="155">
        <f t="shared" si="0"/>
        <v>0</v>
      </c>
      <c r="AB50" s="155">
        <f t="shared" si="1"/>
        <v>93.76</v>
      </c>
      <c r="AC50" s="155">
        <f t="shared" si="2"/>
        <v>0.62162446576914943</v>
      </c>
      <c r="AD50" s="155"/>
      <c r="AE50" s="155"/>
      <c r="AF50" s="3"/>
      <c r="AG50" s="3"/>
      <c r="AH50" s="3"/>
      <c r="AI50" s="3"/>
      <c r="AJ50" s="3"/>
      <c r="AK50" s="3"/>
      <c r="AL50" s="3"/>
      <c r="AM50" s="3"/>
      <c r="AN50" s="8"/>
    </row>
    <row r="51" spans="1:40" ht="15.75" x14ac:dyDescent="0.25">
      <c r="A51" s="46"/>
      <c r="B51" s="45">
        <f t="shared" si="3"/>
        <v>28</v>
      </c>
      <c r="C51" s="47" t="s">
        <v>27</v>
      </c>
      <c r="D51" s="47" t="s">
        <v>28</v>
      </c>
      <c r="E51" s="47">
        <v>80.11</v>
      </c>
      <c r="F51" s="47">
        <v>0</v>
      </c>
      <c r="G51" s="47">
        <v>86.935000000000002</v>
      </c>
      <c r="H51" s="49">
        <v>4</v>
      </c>
      <c r="I51" s="47">
        <v>101.595025720975</v>
      </c>
      <c r="J51" s="47">
        <v>80.209800523377396</v>
      </c>
      <c r="K51" s="47">
        <v>675.06797777078896</v>
      </c>
      <c r="L51" s="47">
        <v>0.45269007687069002</v>
      </c>
      <c r="M51" s="47">
        <v>678.58532055609203</v>
      </c>
      <c r="N51" s="47">
        <v>0.45034362738582001</v>
      </c>
      <c r="O51" s="47">
        <v>13.0497177030018</v>
      </c>
      <c r="P51" s="47">
        <v>1785.75084356866</v>
      </c>
      <c r="Q51" s="47">
        <v>685.04042273586902</v>
      </c>
      <c r="R51" s="47">
        <v>0.83530094909062502</v>
      </c>
      <c r="S51" s="47">
        <v>13.1738542833821</v>
      </c>
      <c r="T51" s="47">
        <v>962.76858463469705</v>
      </c>
      <c r="U51" s="47">
        <v>670.82812123270503</v>
      </c>
      <c r="V51" s="47">
        <v>0.45555122851504798</v>
      </c>
      <c r="W51" s="47">
        <v>12.900540792936599</v>
      </c>
      <c r="X51" s="47">
        <v>1765.3371611386999</v>
      </c>
      <c r="Y51" s="3"/>
      <c r="Z51" s="155"/>
      <c r="AA51" s="155">
        <f t="shared" si="0"/>
        <v>88.109072243312681</v>
      </c>
      <c r="AB51" s="155">
        <f t="shared" si="1"/>
        <v>256.32814448662538</v>
      </c>
      <c r="AC51" s="155">
        <f t="shared" si="2"/>
        <v>4.6544212389802597</v>
      </c>
      <c r="AD51" s="155"/>
      <c r="AE51" s="155"/>
      <c r="AF51" s="3"/>
      <c r="AG51" s="3"/>
      <c r="AH51" s="3"/>
      <c r="AI51" s="3"/>
      <c r="AJ51" s="3"/>
      <c r="AK51" s="3"/>
      <c r="AL51" s="3"/>
      <c r="AM51" s="3"/>
      <c r="AN51" s="8"/>
    </row>
    <row r="52" spans="1:40" ht="15.75" x14ac:dyDescent="0.25">
      <c r="A52" s="46"/>
      <c r="B52" s="45">
        <f t="shared" si="3"/>
        <v>29</v>
      </c>
      <c r="C52" s="47" t="s">
        <v>28</v>
      </c>
      <c r="D52" s="47" t="s">
        <v>29</v>
      </c>
      <c r="E52" s="47">
        <v>51.5</v>
      </c>
      <c r="F52" s="47">
        <v>0</v>
      </c>
      <c r="G52" s="47">
        <v>65.805000000000007</v>
      </c>
      <c r="H52" s="49">
        <v>3</v>
      </c>
      <c r="I52" s="47">
        <v>101.077501852979</v>
      </c>
      <c r="J52" s="47">
        <v>51.5873046398046</v>
      </c>
      <c r="K52" s="47">
        <v>675.35887401891398</v>
      </c>
      <c r="L52" s="47">
        <v>0.18717363443788801</v>
      </c>
      <c r="M52" s="47">
        <v>678.467549326837</v>
      </c>
      <c r="N52" s="47">
        <v>0.18631602222600199</v>
      </c>
      <c r="O52" s="47">
        <v>13.047452871669901</v>
      </c>
      <c r="P52" s="47">
        <v>1785.4409192811499</v>
      </c>
      <c r="Q52" s="47">
        <v>680.30789603275502</v>
      </c>
      <c r="R52" s="47">
        <v>0.34792406124268799</v>
      </c>
      <c r="S52" s="47">
        <v>13.082844154476099</v>
      </c>
      <c r="T52" s="47">
        <v>956.11740335475702</v>
      </c>
      <c r="U52" s="47">
        <v>670.71034960686302</v>
      </c>
      <c r="V52" s="47">
        <v>0.18847088772984499</v>
      </c>
      <c r="W52" s="47">
        <v>12.8982759539781</v>
      </c>
      <c r="X52" s="47">
        <v>1765.0272358075299</v>
      </c>
      <c r="Y52" s="3"/>
      <c r="Z52" s="155"/>
      <c r="AA52" s="155">
        <f t="shared" si="0"/>
        <v>102.75906014905178</v>
      </c>
      <c r="AB52" s="155">
        <f t="shared" si="1"/>
        <v>257.01812029810355</v>
      </c>
      <c r="AC52" s="155">
        <f t="shared" si="2"/>
        <v>4.6803456980417115</v>
      </c>
      <c r="AD52" s="155"/>
      <c r="AE52" s="155"/>
      <c r="AF52" s="3"/>
      <c r="AG52" s="3"/>
      <c r="AH52" s="3"/>
      <c r="AI52" s="3"/>
      <c r="AJ52" s="3"/>
      <c r="AK52" s="3"/>
      <c r="AL52" s="3"/>
      <c r="AM52" s="3"/>
      <c r="AN52" s="8"/>
    </row>
    <row r="53" spans="1:40" ht="15.75" x14ac:dyDescent="0.25">
      <c r="A53" s="46"/>
      <c r="B53" s="45">
        <f t="shared" si="3"/>
        <v>30</v>
      </c>
      <c r="C53" s="47" t="s">
        <v>29</v>
      </c>
      <c r="D53" s="47" t="s">
        <v>30</v>
      </c>
      <c r="E53" s="47">
        <v>67.13</v>
      </c>
      <c r="F53" s="47">
        <v>0</v>
      </c>
      <c r="G53" s="47">
        <v>59.314999999999998</v>
      </c>
      <c r="H53" s="49">
        <v>1.5</v>
      </c>
      <c r="I53" s="47">
        <v>100.581548895022</v>
      </c>
      <c r="J53" s="47">
        <v>67.146756436927006</v>
      </c>
      <c r="K53" s="47">
        <v>675.59454047336101</v>
      </c>
      <c r="L53" s="47">
        <v>0.31699875431193503</v>
      </c>
      <c r="M53" s="47">
        <v>678.90271829953804</v>
      </c>
      <c r="N53" s="47">
        <v>0.31545407313498097</v>
      </c>
      <c r="O53" s="47">
        <v>13.055821505760401</v>
      </c>
      <c r="P53" s="47">
        <v>1786.58610078826</v>
      </c>
      <c r="Q53" s="47">
        <v>682.99588777906195</v>
      </c>
      <c r="R53" s="47">
        <v>0.58713272834325203</v>
      </c>
      <c r="S53" s="47">
        <v>13.1345363034435</v>
      </c>
      <c r="T53" s="47">
        <v>959.89515708024703</v>
      </c>
      <c r="U53" s="47">
        <v>671.14551877304098</v>
      </c>
      <c r="V53" s="47">
        <v>0.31910013813624599</v>
      </c>
      <c r="W53" s="47">
        <v>12.9066445917893</v>
      </c>
      <c r="X53" s="47">
        <v>1766.1724178237901</v>
      </c>
      <c r="Y53" s="3"/>
      <c r="Z53" s="155"/>
      <c r="AA53" s="155">
        <f t="shared" si="0"/>
        <v>39.46131714652158</v>
      </c>
      <c r="AB53" s="155">
        <f t="shared" si="1"/>
        <v>146.05263429304316</v>
      </c>
      <c r="AC53" s="155">
        <f t="shared" si="2"/>
        <v>1.5099326471426922</v>
      </c>
      <c r="AD53" s="155"/>
      <c r="AE53" s="155"/>
      <c r="AF53" s="3"/>
      <c r="AG53" s="3"/>
      <c r="AH53" s="3"/>
      <c r="AI53" s="3"/>
      <c r="AJ53" s="3"/>
      <c r="AK53" s="3"/>
      <c r="AL53" s="3"/>
      <c r="AM53" s="3"/>
      <c r="AN53" s="8"/>
    </row>
    <row r="54" spans="1:40" ht="15.75" x14ac:dyDescent="0.25">
      <c r="A54" s="46"/>
      <c r="B54" s="45">
        <f t="shared" si="3"/>
        <v>31</v>
      </c>
      <c r="C54" s="47" t="s">
        <v>30</v>
      </c>
      <c r="D54" s="47" t="s">
        <v>31</v>
      </c>
      <c r="E54" s="47">
        <v>76.099999999999994</v>
      </c>
      <c r="F54" s="47">
        <v>0</v>
      </c>
      <c r="G54" s="47">
        <v>71.614999999999995</v>
      </c>
      <c r="H54" s="49">
        <v>4</v>
      </c>
      <c r="I54" s="47">
        <v>100.162057644028</v>
      </c>
      <c r="J54" s="47">
        <v>76.205052325944905</v>
      </c>
      <c r="K54" s="47">
        <v>675.08473039341504</v>
      </c>
      <c r="L54" s="47">
        <v>0.40860422785632999</v>
      </c>
      <c r="M54" s="47">
        <v>678.53422380002303</v>
      </c>
      <c r="N54" s="47">
        <v>0.40652698909597801</v>
      </c>
      <c r="O54" s="47">
        <v>13.048735073077401</v>
      </c>
      <c r="P54" s="47">
        <v>1785.6163784211101</v>
      </c>
      <c r="Q54" s="47">
        <v>684.22315721202904</v>
      </c>
      <c r="R54" s="47">
        <v>0.75487329896991195</v>
      </c>
      <c r="S54" s="47">
        <v>13.158137638692899</v>
      </c>
      <c r="T54" s="47">
        <v>961.61998442725803</v>
      </c>
      <c r="U54" s="47">
        <v>670.77702441089696</v>
      </c>
      <c r="V54" s="47">
        <v>0.41122826954643499</v>
      </c>
      <c r="W54" s="47">
        <v>12.899558161748001</v>
      </c>
      <c r="X54" s="47">
        <v>1765.20269581815</v>
      </c>
      <c r="Y54" s="3"/>
      <c r="Z54" s="155"/>
      <c r="AA54" s="155">
        <f t="shared" si="0"/>
        <v>92.740651007618865</v>
      </c>
      <c r="AB54" s="155">
        <f t="shared" si="1"/>
        <v>261.58130201523772</v>
      </c>
      <c r="AC54" s="155">
        <f t="shared" si="2"/>
        <v>4.8476080966996218</v>
      </c>
      <c r="AD54" s="155"/>
      <c r="AE54" s="155"/>
      <c r="AF54" s="3"/>
      <c r="AG54" s="3"/>
      <c r="AH54" s="3"/>
      <c r="AI54" s="3"/>
      <c r="AJ54" s="3"/>
      <c r="AK54" s="3"/>
      <c r="AL54" s="3"/>
      <c r="AM54" s="3"/>
      <c r="AN54" s="8"/>
    </row>
    <row r="55" spans="1:40" ht="15.75" x14ac:dyDescent="0.25">
      <c r="A55" s="46"/>
      <c r="B55" s="45">
        <f t="shared" si="3"/>
        <v>32</v>
      </c>
      <c r="C55" s="47" t="s">
        <v>31</v>
      </c>
      <c r="D55" s="47" t="s">
        <v>32</v>
      </c>
      <c r="E55" s="47">
        <v>78.2</v>
      </c>
      <c r="F55" s="47">
        <v>0</v>
      </c>
      <c r="G55" s="47">
        <v>77.150000000000006</v>
      </c>
      <c r="H55" s="49">
        <v>4</v>
      </c>
      <c r="I55" s="47">
        <v>99.777793272775895</v>
      </c>
      <c r="J55" s="47">
        <v>78.302234961717403</v>
      </c>
      <c r="K55" s="47">
        <v>675.07606457433803</v>
      </c>
      <c r="L55" s="47">
        <v>0.43140901489913502</v>
      </c>
      <c r="M55" s="47">
        <v>678.56065477816901</v>
      </c>
      <c r="N55" s="47">
        <v>0.429193614379556</v>
      </c>
      <c r="O55" s="47">
        <v>13.049243361118601</v>
      </c>
      <c r="P55" s="47">
        <v>1785.6859336267601</v>
      </c>
      <c r="Q55" s="47">
        <v>684.64590825493201</v>
      </c>
      <c r="R55" s="47">
        <v>0.79650150501024197</v>
      </c>
      <c r="S55" s="47">
        <v>13.166267466441001</v>
      </c>
      <c r="T55" s="47">
        <v>962.214126626346</v>
      </c>
      <c r="U55" s="47">
        <v>670.80345542305201</v>
      </c>
      <c r="V55" s="47">
        <v>0.43415682737699801</v>
      </c>
      <c r="W55" s="47">
        <v>12.900066450443299</v>
      </c>
      <c r="X55" s="47">
        <v>1765.2722511132999</v>
      </c>
      <c r="Y55" s="3"/>
      <c r="Z55" s="155"/>
      <c r="AA55" s="155">
        <f t="shared" si="0"/>
        <v>90.255927135878167</v>
      </c>
      <c r="AB55" s="155">
        <f t="shared" si="1"/>
        <v>258.71185427175635</v>
      </c>
      <c r="AC55" s="155">
        <f t="shared" si="2"/>
        <v>4.7416042430652015</v>
      </c>
      <c r="AD55" s="155"/>
      <c r="AE55" s="155"/>
      <c r="AF55" s="3"/>
      <c r="AG55" s="3"/>
      <c r="AH55" s="3"/>
      <c r="AI55" s="3"/>
      <c r="AJ55" s="3"/>
      <c r="AK55" s="3"/>
      <c r="AL55" s="3"/>
      <c r="AM55" s="3"/>
      <c r="AN55" s="8"/>
    </row>
    <row r="56" spans="1:40" ht="15.75" x14ac:dyDescent="0.25">
      <c r="A56" s="46"/>
      <c r="B56" s="45">
        <f t="shared" si="3"/>
        <v>33</v>
      </c>
      <c r="C56" s="47" t="s">
        <v>32</v>
      </c>
      <c r="D56" s="47" t="s">
        <v>33</v>
      </c>
      <c r="E56" s="47">
        <v>85.72</v>
      </c>
      <c r="F56" s="47">
        <v>0</v>
      </c>
      <c r="G56" s="47">
        <v>81.96</v>
      </c>
      <c r="H56" s="49">
        <v>4</v>
      </c>
      <c r="I56" s="47">
        <v>99.502381173025896</v>
      </c>
      <c r="J56" s="47">
        <v>85.813276362110798</v>
      </c>
      <c r="K56" s="47">
        <v>675.04309593873404</v>
      </c>
      <c r="L56" s="47">
        <v>0.51816858227929496</v>
      </c>
      <c r="M56" s="47">
        <v>678.66121822418597</v>
      </c>
      <c r="N56" s="47">
        <v>0.51540608864503101</v>
      </c>
      <c r="O56" s="47">
        <v>13.051177273542001</v>
      </c>
      <c r="P56" s="47">
        <v>1785.9505742741701</v>
      </c>
      <c r="Q56" s="47">
        <v>686.25434263563204</v>
      </c>
      <c r="R56" s="47">
        <v>0.954395016722133</v>
      </c>
      <c r="S56" s="47">
        <v>13.197198896839099</v>
      </c>
      <c r="T56" s="47">
        <v>964.47465029880402</v>
      </c>
      <c r="U56" s="47">
        <v>670.90401899837696</v>
      </c>
      <c r="V56" s="47">
        <v>0.52136537283263196</v>
      </c>
      <c r="W56" s="47">
        <v>12.9020003653534</v>
      </c>
      <c r="X56" s="47">
        <v>1765.5368921009899</v>
      </c>
      <c r="Y56" s="3"/>
      <c r="Z56" s="155"/>
      <c r="AA56" s="155">
        <f t="shared" si="0"/>
        <v>82.35635931227948</v>
      </c>
      <c r="AB56" s="155">
        <f t="shared" si="1"/>
        <v>250.43271862455896</v>
      </c>
      <c r="AC56" s="155">
        <f t="shared" si="2"/>
        <v>4.4421926247034982</v>
      </c>
      <c r="AD56" s="155"/>
      <c r="AE56" s="155"/>
      <c r="AF56" s="3"/>
      <c r="AG56" s="3"/>
      <c r="AH56" s="3"/>
      <c r="AI56" s="3"/>
      <c r="AJ56" s="3"/>
      <c r="AK56" s="3"/>
      <c r="AL56" s="3"/>
      <c r="AM56" s="3"/>
      <c r="AN56" s="8"/>
    </row>
    <row r="57" spans="1:40" ht="15.75" x14ac:dyDescent="0.25">
      <c r="A57" s="46"/>
      <c r="B57" s="45">
        <f t="shared" si="3"/>
        <v>34</v>
      </c>
      <c r="C57" s="47" t="s">
        <v>33</v>
      </c>
      <c r="D57" s="47" t="s">
        <v>34</v>
      </c>
      <c r="E57" s="47">
        <v>88.8</v>
      </c>
      <c r="F57" s="47">
        <v>0</v>
      </c>
      <c r="G57" s="47">
        <v>87.26</v>
      </c>
      <c r="H57" s="49">
        <v>-4</v>
      </c>
      <c r="I57" s="47">
        <v>99.286059607472396</v>
      </c>
      <c r="J57" s="47">
        <v>88.890044436933394</v>
      </c>
      <c r="K57" s="47">
        <v>676.54919346386396</v>
      </c>
      <c r="L57" s="47">
        <v>0.55475404246424098</v>
      </c>
      <c r="M57" s="47">
        <v>680.22171066461794</v>
      </c>
      <c r="N57" s="47">
        <v>0.55175892523820003</v>
      </c>
      <c r="O57" s="47">
        <v>13.081186743550401</v>
      </c>
      <c r="P57" s="47">
        <v>1790.0571333279399</v>
      </c>
      <c r="Q57" s="47">
        <v>688.42907328625802</v>
      </c>
      <c r="R57" s="47">
        <v>1.0208251120608201</v>
      </c>
      <c r="S57" s="47">
        <v>13.2390206401203</v>
      </c>
      <c r="T57" s="47">
        <v>967.531057309213</v>
      </c>
      <c r="U57" s="47">
        <v>672.46451148958295</v>
      </c>
      <c r="V57" s="47">
        <v>0.55812372785089903</v>
      </c>
      <c r="W57" s="47">
        <v>12.9320098363381</v>
      </c>
      <c r="X57" s="47">
        <v>1769.64345128838</v>
      </c>
      <c r="Y57" s="3"/>
      <c r="Z57" s="155"/>
      <c r="AA57" s="155">
        <f t="shared" si="0"/>
        <v>79.686736310441077</v>
      </c>
      <c r="AB57" s="155">
        <f t="shared" si="1"/>
        <v>248.17347262088214</v>
      </c>
      <c r="AC57" s="155">
        <f t="shared" si="2"/>
        <v>4.3522405540392777</v>
      </c>
      <c r="AD57" s="155"/>
      <c r="AE57" s="155"/>
      <c r="AF57" s="3"/>
      <c r="AG57" s="3"/>
      <c r="AH57" s="3"/>
      <c r="AI57" s="3"/>
      <c r="AJ57" s="3"/>
      <c r="AK57" s="3"/>
      <c r="AL57" s="3"/>
      <c r="AM57" s="3"/>
      <c r="AN57" s="8"/>
    </row>
    <row r="58" spans="1:40" ht="15.75" x14ac:dyDescent="0.25">
      <c r="A58" s="46"/>
      <c r="B58" s="45">
        <f t="shared" si="3"/>
        <v>35</v>
      </c>
      <c r="C58" s="47" t="s">
        <v>34</v>
      </c>
      <c r="D58" s="47" t="s">
        <v>35</v>
      </c>
      <c r="E58" s="47">
        <v>88.45</v>
      </c>
      <c r="F58" s="47">
        <v>0</v>
      </c>
      <c r="G58" s="47">
        <v>88.625</v>
      </c>
      <c r="H58" s="49">
        <v>0</v>
      </c>
      <c r="I58" s="47">
        <v>99.072620638154007</v>
      </c>
      <c r="J58" s="47">
        <v>88.45</v>
      </c>
      <c r="K58" s="47">
        <v>675.791041303459</v>
      </c>
      <c r="L58" s="47">
        <v>0.54989130668740305</v>
      </c>
      <c r="M58" s="47">
        <v>679.45703986054195</v>
      </c>
      <c r="N58" s="47">
        <v>0.54692437777416103</v>
      </c>
      <c r="O58" s="47">
        <v>13.0664815357796</v>
      </c>
      <c r="P58" s="47">
        <v>1788.04484173827</v>
      </c>
      <c r="Q58" s="47">
        <v>687.59079266190201</v>
      </c>
      <c r="R58" s="47">
        <v>1.0119753251093599</v>
      </c>
      <c r="S58" s="47">
        <v>13.2228998588827</v>
      </c>
      <c r="T58" s="47">
        <v>966.35292208762405</v>
      </c>
      <c r="U58" s="47">
        <v>671.69984068013503</v>
      </c>
      <c r="V58" s="47">
        <v>0.55324059385472102</v>
      </c>
      <c r="W58" s="47">
        <v>12.9173046284641</v>
      </c>
      <c r="X58" s="47">
        <v>1767.6311596845701</v>
      </c>
      <c r="Y58" s="3"/>
      <c r="Z58" s="155"/>
      <c r="AA58" s="155">
        <f t="shared" si="0"/>
        <v>0</v>
      </c>
      <c r="AB58" s="155">
        <f t="shared" si="1"/>
        <v>88.45</v>
      </c>
      <c r="AC58" s="155">
        <f t="shared" si="2"/>
        <v>0.55326945371613123</v>
      </c>
      <c r="AD58" s="155"/>
      <c r="AE58" s="155"/>
      <c r="AF58" s="3"/>
      <c r="AG58" s="3"/>
      <c r="AH58" s="3"/>
      <c r="AI58" s="3"/>
      <c r="AJ58" s="3"/>
      <c r="AK58" s="3"/>
      <c r="AL58" s="3"/>
      <c r="AM58" s="3"/>
      <c r="AN58" s="8"/>
    </row>
    <row r="59" spans="1:40" ht="15.75" x14ac:dyDescent="0.25">
      <c r="A59" s="46"/>
      <c r="B59" s="45">
        <f t="shared" si="3"/>
        <v>36</v>
      </c>
      <c r="C59" s="47" t="s">
        <v>35</v>
      </c>
      <c r="D59" s="47" t="s">
        <v>36</v>
      </c>
      <c r="E59" s="47">
        <v>85.67</v>
      </c>
      <c r="F59" s="47">
        <v>0</v>
      </c>
      <c r="G59" s="47">
        <v>87.06</v>
      </c>
      <c r="H59" s="49">
        <v>-4</v>
      </c>
      <c r="I59" s="47">
        <v>98.825399889508503</v>
      </c>
      <c r="J59" s="47">
        <v>85.763330742223403</v>
      </c>
      <c r="K59" s="47">
        <v>676.56376713313</v>
      </c>
      <c r="L59" s="47">
        <v>0.51640228123722698</v>
      </c>
      <c r="M59" s="47">
        <v>680.17738557288897</v>
      </c>
      <c r="N59" s="47">
        <v>0.51365876043604497</v>
      </c>
      <c r="O59" s="47">
        <v>13.080334337940201</v>
      </c>
      <c r="P59" s="47">
        <v>1789.94048834971</v>
      </c>
      <c r="Q59" s="47">
        <v>687.71965165987206</v>
      </c>
      <c r="R59" s="47">
        <v>0.95125323133099404</v>
      </c>
      <c r="S59" s="47">
        <v>13.225377916536001</v>
      </c>
      <c r="T59" s="47">
        <v>966.53402292631199</v>
      </c>
      <c r="U59" s="47">
        <v>672.42018634098895</v>
      </c>
      <c r="V59" s="47">
        <v>0.51958445009089504</v>
      </c>
      <c r="W59" s="47">
        <v>12.9311574296344</v>
      </c>
      <c r="X59" s="47">
        <v>1769.5268061605</v>
      </c>
      <c r="Y59" s="3"/>
      <c r="Z59" s="155"/>
      <c r="AA59" s="155">
        <f t="shared" si="0"/>
        <v>82.590615113056842</v>
      </c>
      <c r="AB59" s="155">
        <f t="shared" si="1"/>
        <v>250.85123022611367</v>
      </c>
      <c r="AC59" s="155">
        <f t="shared" si="2"/>
        <v>4.4470002926231897</v>
      </c>
      <c r="AD59" s="155"/>
      <c r="AE59" s="155"/>
      <c r="AF59" s="3"/>
      <c r="AG59" s="3"/>
      <c r="AH59" s="3"/>
      <c r="AI59" s="3"/>
      <c r="AJ59" s="3"/>
      <c r="AK59" s="3"/>
      <c r="AL59" s="3"/>
      <c r="AM59" s="3"/>
      <c r="AN59" s="8"/>
    </row>
    <row r="60" spans="1:40" ht="15.75" x14ac:dyDescent="0.25">
      <c r="A60" s="46"/>
      <c r="B60" s="45">
        <f t="shared" si="3"/>
        <v>37</v>
      </c>
      <c r="C60" s="47" t="s">
        <v>36</v>
      </c>
      <c r="D60" s="47" t="s">
        <v>37</v>
      </c>
      <c r="E60" s="47">
        <v>86.02</v>
      </c>
      <c r="F60" s="47">
        <v>0</v>
      </c>
      <c r="G60" s="47">
        <v>85.844999999999999</v>
      </c>
      <c r="H60" s="49">
        <v>0</v>
      </c>
      <c r="I60" s="47">
        <v>98.592148500719802</v>
      </c>
      <c r="J60" s="47">
        <v>86.02</v>
      </c>
      <c r="K60" s="47">
        <v>675.80236840611406</v>
      </c>
      <c r="L60" s="47">
        <v>0.52008314180513004</v>
      </c>
      <c r="M60" s="47">
        <v>679.42253757320498</v>
      </c>
      <c r="N60" s="47">
        <v>0.51731198122365796</v>
      </c>
      <c r="O60" s="47">
        <v>13.065818030253901</v>
      </c>
      <c r="P60" s="47">
        <v>1787.9540462452801</v>
      </c>
      <c r="Q60" s="47">
        <v>687.03877577923197</v>
      </c>
      <c r="R60" s="47">
        <v>0.95790387224293605</v>
      </c>
      <c r="S60" s="47">
        <v>13.212284149600601</v>
      </c>
      <c r="T60" s="47">
        <v>965.57710726679898</v>
      </c>
      <c r="U60" s="47">
        <v>671.66533834850304</v>
      </c>
      <c r="V60" s="47">
        <v>0.52328652221983996</v>
      </c>
      <c r="W60" s="47">
        <v>12.916641122086601</v>
      </c>
      <c r="X60" s="47">
        <v>1767.5403640750101</v>
      </c>
      <c r="Y60" s="3"/>
      <c r="Z60" s="155"/>
      <c r="AA60" s="155">
        <f t="shared" si="0"/>
        <v>0</v>
      </c>
      <c r="AB60" s="155">
        <f t="shared" si="1"/>
        <v>86.02</v>
      </c>
      <c r="AC60" s="155">
        <f t="shared" si="2"/>
        <v>0.52331234286431338</v>
      </c>
      <c r="AD60" s="155"/>
      <c r="AE60" s="155"/>
      <c r="AF60" s="3"/>
      <c r="AG60" s="3"/>
      <c r="AH60" s="3"/>
      <c r="AI60" s="3"/>
      <c r="AJ60" s="3"/>
      <c r="AK60" s="3"/>
      <c r="AL60" s="3"/>
      <c r="AM60" s="3"/>
      <c r="AN60" s="8"/>
    </row>
    <row r="61" spans="1:40" ht="15.75" x14ac:dyDescent="0.25">
      <c r="A61" s="46"/>
      <c r="B61" s="45">
        <f t="shared" si="3"/>
        <v>38</v>
      </c>
      <c r="C61" s="47" t="s">
        <v>37</v>
      </c>
      <c r="D61" s="47" t="s">
        <v>38</v>
      </c>
      <c r="E61" s="47">
        <v>83.14</v>
      </c>
      <c r="F61" s="47">
        <v>0</v>
      </c>
      <c r="G61" s="47">
        <v>84.58</v>
      </c>
      <c r="H61" s="49">
        <v>-5</v>
      </c>
      <c r="I61" s="47">
        <v>98.328965962736106</v>
      </c>
      <c r="J61" s="47">
        <v>83.290213110544997</v>
      </c>
      <c r="K61" s="47">
        <v>676.76497633571705</v>
      </c>
      <c r="L61" s="47">
        <v>0.48690437969198003</v>
      </c>
      <c r="M61" s="47">
        <v>680.33308520151797</v>
      </c>
      <c r="N61" s="47">
        <v>0.48435073667245598</v>
      </c>
      <c r="O61" s="47">
        <v>13.083328561567701</v>
      </c>
      <c r="P61" s="47">
        <v>1790.35022421452</v>
      </c>
      <c r="Q61" s="47">
        <v>687.36144810252597</v>
      </c>
      <c r="R61" s="47">
        <v>0.89765008760849296</v>
      </c>
      <c r="S61" s="47">
        <v>13.218489386587001</v>
      </c>
      <c r="T61" s="47">
        <v>966.03059696709795</v>
      </c>
      <c r="U61" s="47">
        <v>672.57588592545801</v>
      </c>
      <c r="V61" s="47">
        <v>0.48993702851327198</v>
      </c>
      <c r="W61" s="47">
        <v>12.9341516524127</v>
      </c>
      <c r="X61" s="47">
        <v>1769.9365419091</v>
      </c>
      <c r="Y61" s="3"/>
      <c r="Z61" s="155"/>
      <c r="AA61" s="155">
        <f t="shared" si="0"/>
        <v>106.37908154841766</v>
      </c>
      <c r="AB61" s="155">
        <f t="shared" si="1"/>
        <v>295.89816309683533</v>
      </c>
      <c r="AC61" s="155">
        <f t="shared" si="2"/>
        <v>6.1871368129794293</v>
      </c>
      <c r="AD61" s="155"/>
      <c r="AE61" s="155"/>
      <c r="AF61" s="3"/>
      <c r="AG61" s="3"/>
      <c r="AH61" s="3"/>
      <c r="AI61" s="3"/>
      <c r="AJ61" s="3"/>
      <c r="AK61" s="3"/>
      <c r="AL61" s="3"/>
      <c r="AM61" s="3"/>
      <c r="AN61" s="8"/>
    </row>
    <row r="62" spans="1:40" ht="15.75" x14ac:dyDescent="0.25">
      <c r="A62" s="46"/>
      <c r="B62" s="45">
        <f t="shared" si="3"/>
        <v>39</v>
      </c>
      <c r="C62" s="47" t="s">
        <v>38</v>
      </c>
      <c r="D62" s="47" t="s">
        <v>39</v>
      </c>
      <c r="E62" s="47">
        <v>84.7</v>
      </c>
      <c r="F62" s="47">
        <v>8</v>
      </c>
      <c r="G62" s="47">
        <v>83.92</v>
      </c>
      <c r="H62" s="49">
        <v>-7</v>
      </c>
      <c r="I62" s="47">
        <v>84.7</v>
      </c>
      <c r="J62" s="47">
        <v>84.988763963243997</v>
      </c>
      <c r="K62" s="47">
        <v>677.13745892465204</v>
      </c>
      <c r="L62" s="47">
        <v>0.50668704039038803</v>
      </c>
      <c r="M62" s="47">
        <v>680.73550275659204</v>
      </c>
      <c r="N62" s="47">
        <v>0.50400893388203305</v>
      </c>
      <c r="O62" s="47">
        <v>13.0910673607037</v>
      </c>
      <c r="P62" s="47">
        <v>1791.4092177805101</v>
      </c>
      <c r="Q62" s="47">
        <v>688.10189726688895</v>
      </c>
      <c r="R62" s="47">
        <v>0.93362951403540095</v>
      </c>
      <c r="S62" s="47">
        <v>13.232728793593999</v>
      </c>
      <c r="T62" s="47">
        <v>967.07123803046795</v>
      </c>
      <c r="U62" s="47">
        <v>672.97830350901597</v>
      </c>
      <c r="V62" s="47">
        <v>0.50981847885888498</v>
      </c>
      <c r="W62" s="47">
        <v>12.9418904520965</v>
      </c>
      <c r="X62" s="47">
        <v>1770.9955355500399</v>
      </c>
      <c r="Y62" s="3"/>
      <c r="Z62" s="155"/>
      <c r="AA62" s="155">
        <f t="shared" si="0"/>
        <v>146.19716395674135</v>
      </c>
      <c r="AB62" s="155">
        <f t="shared" si="1"/>
        <v>377.09432791348269</v>
      </c>
      <c r="AC62" s="155">
        <f t="shared" si="2"/>
        <v>10.046220814224036</v>
      </c>
      <c r="AD62" s="155"/>
      <c r="AE62" s="155"/>
      <c r="AF62" s="3"/>
      <c r="AG62" s="3"/>
      <c r="AH62" s="3"/>
      <c r="AI62" s="3"/>
      <c r="AJ62" s="3"/>
      <c r="AK62" s="3"/>
      <c r="AL62" s="3"/>
      <c r="AM62" s="3"/>
      <c r="AN62" s="8"/>
    </row>
    <row r="63" spans="1:40" ht="15.75" x14ac:dyDescent="0.25">
      <c r="A63" s="46"/>
      <c r="B63" s="45">
        <f t="shared" si="3"/>
        <v>40</v>
      </c>
      <c r="C63" s="47" t="s">
        <v>39</v>
      </c>
      <c r="D63" s="47" t="s">
        <v>40</v>
      </c>
      <c r="E63" s="47">
        <v>81.75</v>
      </c>
      <c r="F63" s="47">
        <v>0</v>
      </c>
      <c r="G63" s="47">
        <v>83.224999999999994</v>
      </c>
      <c r="H63" s="49">
        <v>-3</v>
      </c>
      <c r="I63" s="47">
        <v>83.264202992642595</v>
      </c>
      <c r="J63" s="47">
        <v>81.805027351624304</v>
      </c>
      <c r="K63" s="47">
        <v>676.39141741450999</v>
      </c>
      <c r="L63" s="47">
        <v>0.46995417234160303</v>
      </c>
      <c r="M63" s="47">
        <v>679.93390918232797</v>
      </c>
      <c r="N63" s="47">
        <v>0.46750568615156501</v>
      </c>
      <c r="O63" s="47">
        <v>13.0756520996602</v>
      </c>
      <c r="P63" s="47">
        <v>1789.29976100613</v>
      </c>
      <c r="Q63" s="47">
        <v>686.67299869772899</v>
      </c>
      <c r="R63" s="47">
        <v>0.866790852139111</v>
      </c>
      <c r="S63" s="47">
        <v>13.205249974956301</v>
      </c>
      <c r="T63" s="47">
        <v>965.06303733550396</v>
      </c>
      <c r="U63" s="47">
        <v>672.17670988191799</v>
      </c>
      <c r="V63" s="47">
        <v>0.47290089656013401</v>
      </c>
      <c r="W63" s="47">
        <v>12.9264751900369</v>
      </c>
      <c r="X63" s="47">
        <v>1768.8860786366299</v>
      </c>
      <c r="Y63" s="3"/>
      <c r="Z63" s="155"/>
      <c r="AA63" s="155">
        <f t="shared" si="0"/>
        <v>64.898689765293824</v>
      </c>
      <c r="AB63" s="155">
        <f t="shared" si="1"/>
        <v>211.54737953058765</v>
      </c>
      <c r="AC63" s="155">
        <f t="shared" si="2"/>
        <v>3.1634054061216541</v>
      </c>
      <c r="AD63" s="155"/>
      <c r="AE63" s="155"/>
      <c r="AF63" s="3"/>
      <c r="AG63" s="3"/>
      <c r="AH63" s="3"/>
      <c r="AI63" s="3"/>
      <c r="AJ63" s="3"/>
      <c r="AK63" s="3"/>
      <c r="AL63" s="3"/>
      <c r="AM63" s="3"/>
      <c r="AN63" s="8"/>
    </row>
    <row r="64" spans="1:40" ht="15.75" x14ac:dyDescent="0.25">
      <c r="A64" s="46"/>
      <c r="B64" s="45">
        <f t="shared" si="3"/>
        <v>41</v>
      </c>
      <c r="C64" s="47" t="s">
        <v>40</v>
      </c>
      <c r="D64" s="47" t="s">
        <v>41</v>
      </c>
      <c r="E64" s="47">
        <v>82.12</v>
      </c>
      <c r="F64" s="47">
        <v>0</v>
      </c>
      <c r="G64" s="47">
        <v>81.935000000000002</v>
      </c>
      <c r="H64" s="49">
        <v>-4</v>
      </c>
      <c r="I64" s="47">
        <v>82.887940104265098</v>
      </c>
      <c r="J64" s="47">
        <v>82.217360697117996</v>
      </c>
      <c r="K64" s="47">
        <v>676.57966279711195</v>
      </c>
      <c r="L64" s="47">
        <v>0.47457158654838999</v>
      </c>
      <c r="M64" s="47">
        <v>680.12904259195398</v>
      </c>
      <c r="N64" s="47">
        <v>0.47209494653595702</v>
      </c>
      <c r="O64" s="47">
        <v>13.0794046652299</v>
      </c>
      <c r="P64" s="47">
        <v>1789.81326997883</v>
      </c>
      <c r="Q64" s="47">
        <v>686.94591308425595</v>
      </c>
      <c r="R64" s="47">
        <v>0.87520304409908001</v>
      </c>
      <c r="S64" s="47">
        <v>13.2104983285434</v>
      </c>
      <c r="T64" s="47">
        <v>965.44659630359195</v>
      </c>
      <c r="U64" s="47">
        <v>672.371843298003</v>
      </c>
      <c r="V64" s="47">
        <v>0.47754153776735597</v>
      </c>
      <c r="W64" s="47">
        <v>12.930227755730799</v>
      </c>
      <c r="X64" s="47">
        <v>1769.39958762632</v>
      </c>
      <c r="Y64" s="3"/>
      <c r="Z64" s="155"/>
      <c r="AA64" s="155">
        <f t="shared" si="0"/>
        <v>86.152004769663279</v>
      </c>
      <c r="AB64" s="155">
        <f t="shared" si="1"/>
        <v>254.42400953932656</v>
      </c>
      <c r="AC64" s="155">
        <f t="shared" si="2"/>
        <v>4.5749604042344512</v>
      </c>
      <c r="AD64" s="155"/>
      <c r="AE64" s="155"/>
      <c r="AF64" s="3"/>
      <c r="AG64" s="3"/>
      <c r="AH64" s="3"/>
      <c r="AI64" s="3"/>
      <c r="AJ64" s="3"/>
      <c r="AK64" s="3"/>
      <c r="AL64" s="3"/>
      <c r="AM64" s="3"/>
      <c r="AN64" s="8"/>
    </row>
    <row r="65" spans="1:40" ht="15.75" x14ac:dyDescent="0.25">
      <c r="A65" s="46"/>
      <c r="B65" s="45">
        <f t="shared" si="3"/>
        <v>42</v>
      </c>
      <c r="C65" s="47" t="s">
        <v>41</v>
      </c>
      <c r="D65" s="47" t="s">
        <v>42</v>
      </c>
      <c r="E65" s="47">
        <v>88.97</v>
      </c>
      <c r="F65" s="47">
        <v>0</v>
      </c>
      <c r="G65" s="47">
        <v>85.545000000000002</v>
      </c>
      <c r="H65" s="49">
        <v>4</v>
      </c>
      <c r="I65" s="47">
        <v>84.533552048772805</v>
      </c>
      <c r="J65" s="47">
        <v>89.059872557735005</v>
      </c>
      <c r="K65" s="47">
        <v>675.02791028183503</v>
      </c>
      <c r="L65" s="47">
        <v>0.55813083727560098</v>
      </c>
      <c r="M65" s="47">
        <v>678.70754305885998</v>
      </c>
      <c r="N65" s="47">
        <v>0.55510491463232003</v>
      </c>
      <c r="O65" s="47">
        <v>13.0520681357473</v>
      </c>
      <c r="P65" s="47">
        <v>1786.07248173384</v>
      </c>
      <c r="Q65" s="47">
        <v>686.99525618378505</v>
      </c>
      <c r="R65" s="47">
        <v>1.02686819274707</v>
      </c>
      <c r="S65" s="47">
        <v>13.2114472343036</v>
      </c>
      <c r="T65" s="47">
        <v>965.51594401581099</v>
      </c>
      <c r="U65" s="47">
        <v>670.95034389256705</v>
      </c>
      <c r="V65" s="47">
        <v>0.56152276570011905</v>
      </c>
      <c r="W65" s="47">
        <v>12.902891228703201</v>
      </c>
      <c r="X65" s="47">
        <v>1765.6587997172801</v>
      </c>
      <c r="Y65" s="3"/>
      <c r="Z65" s="155"/>
      <c r="AA65" s="155">
        <f t="shared" si="0"/>
        <v>79.355491348379985</v>
      </c>
      <c r="AB65" s="155">
        <f t="shared" si="1"/>
        <v>247.68098269675997</v>
      </c>
      <c r="AC65" s="155">
        <f t="shared" si="2"/>
        <v>4.3447679445014433</v>
      </c>
      <c r="AD65" s="155"/>
      <c r="AE65" s="155"/>
      <c r="AF65" s="3"/>
      <c r="AG65" s="3"/>
      <c r="AH65" s="3"/>
      <c r="AI65" s="3"/>
      <c r="AJ65" s="3"/>
      <c r="AK65" s="3"/>
      <c r="AL65" s="3"/>
      <c r="AM65" s="3"/>
      <c r="AN65" s="8"/>
    </row>
    <row r="66" spans="1:40" ht="15.75" x14ac:dyDescent="0.25">
      <c r="A66" s="46"/>
      <c r="B66" s="45">
        <f t="shared" si="3"/>
        <v>43</v>
      </c>
      <c r="C66" s="47" t="s">
        <v>42</v>
      </c>
      <c r="D66" s="47" t="s">
        <v>43</v>
      </c>
      <c r="E66" s="47">
        <v>117.58</v>
      </c>
      <c r="F66" s="47">
        <v>0</v>
      </c>
      <c r="G66" s="47">
        <v>103.27500000000001</v>
      </c>
      <c r="H66" s="49">
        <v>3.5659999999999998</v>
      </c>
      <c r="I66" s="47">
        <v>94.188493168303296</v>
      </c>
      <c r="J66" s="47">
        <v>117.63406290696599</v>
      </c>
      <c r="K66" s="47">
        <v>674.95240161121603</v>
      </c>
      <c r="L66" s="47">
        <v>0.97383786521973403</v>
      </c>
      <c r="M66" s="47">
        <v>679.27187776866504</v>
      </c>
      <c r="N66" s="47">
        <v>0.96764524989484502</v>
      </c>
      <c r="O66" s="47">
        <v>13.062920726320501</v>
      </c>
      <c r="P66" s="47">
        <v>1787.5575730754299</v>
      </c>
      <c r="Q66" s="47">
        <v>694.78482816499695</v>
      </c>
      <c r="R66" s="47">
        <v>1.7714143941987901</v>
      </c>
      <c r="S66" s="47">
        <v>13.3612466954807</v>
      </c>
      <c r="T66" s="47">
        <v>976.46355373687095</v>
      </c>
      <c r="U66" s="47">
        <v>671.51467921952803</v>
      </c>
      <c r="V66" s="47">
        <v>0.97882328748783898</v>
      </c>
      <c r="W66" s="47">
        <v>12.913743831144799</v>
      </c>
      <c r="X66" s="47">
        <v>1767.1438926829701</v>
      </c>
      <c r="Y66" s="3"/>
      <c r="Z66" s="155"/>
      <c r="AA66" s="155">
        <f t="shared" si="0"/>
        <v>53.586234691542892</v>
      </c>
      <c r="AB66" s="155">
        <f t="shared" si="1"/>
        <v>224.75246938308578</v>
      </c>
      <c r="AC66" s="155">
        <f t="shared" si="2"/>
        <v>3.5743196882137789</v>
      </c>
      <c r="AD66" s="155"/>
      <c r="AE66" s="155"/>
      <c r="AF66" s="3"/>
      <c r="AG66" s="3"/>
      <c r="AH66" s="3"/>
      <c r="AI66" s="3"/>
      <c r="AJ66" s="3"/>
      <c r="AK66" s="3"/>
      <c r="AL66" s="3"/>
      <c r="AM66" s="3"/>
      <c r="AN66" s="8"/>
    </row>
    <row r="67" spans="1:40" ht="15.75" x14ac:dyDescent="0.25">
      <c r="A67" s="46"/>
      <c r="B67" s="45">
        <f t="shared" si="3"/>
        <v>44</v>
      </c>
      <c r="C67" s="47" t="s">
        <v>43</v>
      </c>
      <c r="D67" s="47" t="s">
        <v>44</v>
      </c>
      <c r="E67" s="47">
        <v>114.4</v>
      </c>
      <c r="F67" s="47">
        <v>0</v>
      </c>
      <c r="G67" s="47">
        <v>115.99</v>
      </c>
      <c r="H67" s="49">
        <v>0</v>
      </c>
      <c r="I67" s="47">
        <v>98.581547209137995</v>
      </c>
      <c r="J67" s="47">
        <v>114.4</v>
      </c>
      <c r="K67" s="47">
        <v>675.65037117112695</v>
      </c>
      <c r="L67" s="47">
        <v>0.92007586545460496</v>
      </c>
      <c r="M67" s="47">
        <v>679.88564824278501</v>
      </c>
      <c r="N67" s="47">
        <v>0.91434434835725598</v>
      </c>
      <c r="O67" s="47">
        <v>13.0747240046689</v>
      </c>
      <c r="P67" s="47">
        <v>1789.17275853365</v>
      </c>
      <c r="Q67" s="47">
        <v>694.44780616298101</v>
      </c>
      <c r="R67" s="47">
        <v>1.6761648921573999</v>
      </c>
      <c r="S67" s="47">
        <v>13.354765503134301</v>
      </c>
      <c r="T67" s="47">
        <v>975.98989673050698</v>
      </c>
      <c r="U67" s="47">
        <v>672.12844961123506</v>
      </c>
      <c r="V67" s="47">
        <v>0.92489701984727501</v>
      </c>
      <c r="W67" s="47">
        <v>12.9255471079084</v>
      </c>
      <c r="X67" s="47">
        <v>1768.7590779243001</v>
      </c>
      <c r="Y67" s="3"/>
      <c r="Z67" s="155"/>
      <c r="AA67" s="155">
        <f t="shared" si="0"/>
        <v>0</v>
      </c>
      <c r="AB67" s="155">
        <f t="shared" si="1"/>
        <v>114.4</v>
      </c>
      <c r="AC67" s="155">
        <f t="shared" si="2"/>
        <v>0.9249776285566319</v>
      </c>
      <c r="AD67" s="155"/>
      <c r="AE67" s="155"/>
      <c r="AF67" s="3"/>
      <c r="AG67" s="3"/>
      <c r="AH67" s="3"/>
      <c r="AI67" s="3"/>
      <c r="AJ67" s="3"/>
      <c r="AK67" s="3"/>
      <c r="AL67" s="3"/>
      <c r="AM67" s="3"/>
      <c r="AN67" s="8"/>
    </row>
    <row r="68" spans="1:40" ht="15.75" x14ac:dyDescent="0.25">
      <c r="A68" s="46"/>
      <c r="B68" s="45">
        <f t="shared" si="3"/>
        <v>45</v>
      </c>
      <c r="C68" s="47" t="s">
        <v>44</v>
      </c>
      <c r="D68" s="47" t="s">
        <v>45</v>
      </c>
      <c r="E68" s="47">
        <v>103.19</v>
      </c>
      <c r="F68" s="47">
        <v>0</v>
      </c>
      <c r="G68" s="47">
        <v>108.795</v>
      </c>
      <c r="H68" s="49">
        <v>3.89</v>
      </c>
      <c r="I68" s="47">
        <v>99.302346496704004</v>
      </c>
      <c r="J68" s="47">
        <v>103.26329551200701</v>
      </c>
      <c r="K68" s="47">
        <v>674.97574499341204</v>
      </c>
      <c r="L68" s="47">
        <v>0.75040791207237101</v>
      </c>
      <c r="M68" s="47">
        <v>678.95133640171696</v>
      </c>
      <c r="N68" s="47">
        <v>0.74601390754213603</v>
      </c>
      <c r="O68" s="47">
        <v>13.056756469263799</v>
      </c>
      <c r="P68" s="47">
        <v>1786.71404316241</v>
      </c>
      <c r="Q68" s="47">
        <v>690.58107293121805</v>
      </c>
      <c r="R68" s="47">
        <v>1.37335113822572</v>
      </c>
      <c r="S68" s="47">
        <v>13.280405248677299</v>
      </c>
      <c r="T68" s="47">
        <v>970.55551774037895</v>
      </c>
      <c r="U68" s="47">
        <v>671.19413752133698</v>
      </c>
      <c r="V68" s="47">
        <v>0.754635821716929</v>
      </c>
      <c r="W68" s="47">
        <v>12.907579567718001</v>
      </c>
      <c r="X68" s="47">
        <v>1766.30036189826</v>
      </c>
      <c r="Y68" s="3"/>
      <c r="Z68" s="155"/>
      <c r="AA68" s="155">
        <f t="shared" si="0"/>
        <v>66.569261318176899</v>
      </c>
      <c r="AB68" s="155">
        <f t="shared" si="1"/>
        <v>236.3285226363538</v>
      </c>
      <c r="AC68" s="155">
        <f t="shared" si="2"/>
        <v>3.9540276643562109</v>
      </c>
      <c r="AD68" s="155"/>
      <c r="AE68" s="155"/>
      <c r="AF68" s="3"/>
      <c r="AG68" s="3"/>
      <c r="AH68" s="3"/>
      <c r="AI68" s="3"/>
      <c r="AJ68" s="3"/>
      <c r="AK68" s="3"/>
      <c r="AL68" s="3"/>
      <c r="AM68" s="3"/>
      <c r="AN68" s="8"/>
    </row>
    <row r="69" spans="1:40" ht="15.75" x14ac:dyDescent="0.25">
      <c r="A69" s="46"/>
      <c r="B69" s="45">
        <f t="shared" si="3"/>
        <v>46</v>
      </c>
      <c r="C69" s="47" t="s">
        <v>45</v>
      </c>
      <c r="D69" s="47" t="s">
        <v>46</v>
      </c>
      <c r="E69" s="47">
        <v>107.7</v>
      </c>
      <c r="F69" s="47">
        <v>0</v>
      </c>
      <c r="G69" s="47">
        <v>105.44499999999999</v>
      </c>
      <c r="H69" s="49">
        <v>0</v>
      </c>
      <c r="I69" s="47">
        <v>100.503003571771</v>
      </c>
      <c r="J69" s="47">
        <v>107.7</v>
      </c>
      <c r="K69" s="47">
        <v>675.69014320157498</v>
      </c>
      <c r="L69" s="47">
        <v>0.81541262743510701</v>
      </c>
      <c r="M69" s="47">
        <v>679.76444265950897</v>
      </c>
      <c r="N69" s="47">
        <v>0.81052529438639198</v>
      </c>
      <c r="O69" s="47">
        <v>13.0723931280675</v>
      </c>
      <c r="P69" s="47">
        <v>1788.8537964723901</v>
      </c>
      <c r="Q69" s="47">
        <v>692.50880987837002</v>
      </c>
      <c r="R69" s="47">
        <v>1.48973974725033</v>
      </c>
      <c r="S69" s="47">
        <v>13.3174771130456</v>
      </c>
      <c r="T69" s="47">
        <v>973.26479519402903</v>
      </c>
      <c r="U69" s="47">
        <v>672.00724387301398</v>
      </c>
      <c r="V69" s="47">
        <v>0.81988145220665698</v>
      </c>
      <c r="W69" s="47">
        <v>12.923216228327201</v>
      </c>
      <c r="X69" s="47">
        <v>1768.4401154553</v>
      </c>
      <c r="Y69" s="3"/>
      <c r="Z69" s="155"/>
      <c r="AA69" s="155">
        <f t="shared" si="0"/>
        <v>0</v>
      </c>
      <c r="AB69" s="155">
        <f t="shared" si="1"/>
        <v>107.7</v>
      </c>
      <c r="AC69" s="155">
        <f t="shared" si="2"/>
        <v>0.81994480619168286</v>
      </c>
      <c r="AD69" s="155"/>
      <c r="AE69" s="155"/>
      <c r="AF69" s="3"/>
      <c r="AG69" s="3"/>
      <c r="AH69" s="3"/>
      <c r="AI69" s="3"/>
      <c r="AJ69" s="3"/>
      <c r="AK69" s="3"/>
      <c r="AL69" s="3"/>
      <c r="AM69" s="3"/>
      <c r="AN69" s="8"/>
    </row>
    <row r="70" spans="1:40" ht="15.75" x14ac:dyDescent="0.25">
      <c r="A70" s="46"/>
      <c r="B70" s="45">
        <f t="shared" si="3"/>
        <v>47</v>
      </c>
      <c r="C70" s="47" t="s">
        <v>46</v>
      </c>
      <c r="D70" s="47" t="s">
        <v>47</v>
      </c>
      <c r="E70" s="47">
        <v>118.88</v>
      </c>
      <c r="F70" s="47">
        <v>0</v>
      </c>
      <c r="G70" s="47">
        <v>113.29</v>
      </c>
      <c r="H70" s="49">
        <v>0</v>
      </c>
      <c r="I70" s="47">
        <v>103.120336591287</v>
      </c>
      <c r="J70" s="47">
        <v>118.88</v>
      </c>
      <c r="K70" s="47">
        <v>675.622435863021</v>
      </c>
      <c r="L70" s="47">
        <v>0.99358983415420599</v>
      </c>
      <c r="M70" s="47">
        <v>679.970792646669</v>
      </c>
      <c r="N70" s="47">
        <v>0.98723590962946095</v>
      </c>
      <c r="O70" s="47">
        <v>13.076361397051301</v>
      </c>
      <c r="P70" s="47">
        <v>1789.3968227543901</v>
      </c>
      <c r="Q70" s="47">
        <v>695.80986869144203</v>
      </c>
      <c r="R70" s="47">
        <v>1.8064723145418899</v>
      </c>
      <c r="S70" s="47">
        <v>13.380959013297</v>
      </c>
      <c r="T70" s="47">
        <v>977.90416480752504</v>
      </c>
      <c r="U70" s="47">
        <v>672.21359412383799</v>
      </c>
      <c r="V70" s="47">
        <v>0.99862839708703</v>
      </c>
      <c r="W70" s="47">
        <v>12.9271845023815</v>
      </c>
      <c r="X70" s="47">
        <v>1768.9831424311501</v>
      </c>
      <c r="Y70" s="3"/>
      <c r="Z70" s="155"/>
      <c r="AA70" s="155">
        <f t="shared" si="0"/>
        <v>0</v>
      </c>
      <c r="AB70" s="155">
        <f t="shared" si="1"/>
        <v>118.88</v>
      </c>
      <c r="AC70" s="155">
        <f t="shared" si="2"/>
        <v>0.99872235843159152</v>
      </c>
      <c r="AD70" s="155"/>
      <c r="AE70" s="155"/>
      <c r="AF70" s="3"/>
      <c r="AG70" s="3"/>
      <c r="AH70" s="3"/>
      <c r="AI70" s="3"/>
      <c r="AJ70" s="3"/>
      <c r="AK70" s="3"/>
      <c r="AL70" s="3"/>
      <c r="AM70" s="3"/>
      <c r="AN70" s="8"/>
    </row>
    <row r="71" spans="1:40" ht="15.75" x14ac:dyDescent="0.25">
      <c r="A71" s="46"/>
      <c r="B71" s="45">
        <f t="shared" si="3"/>
        <v>48</v>
      </c>
      <c r="C71" s="47" t="s">
        <v>47</v>
      </c>
      <c r="D71" s="47" t="s">
        <v>48</v>
      </c>
      <c r="E71" s="47">
        <v>106</v>
      </c>
      <c r="F71" s="47">
        <v>0</v>
      </c>
      <c r="G71" s="47">
        <v>112.44</v>
      </c>
      <c r="H71" s="49">
        <v>3.722</v>
      </c>
      <c r="I71" s="47">
        <v>103.427756020011</v>
      </c>
      <c r="J71" s="47">
        <v>106.06532554987</v>
      </c>
      <c r="K71" s="47">
        <v>674.99198701874798</v>
      </c>
      <c r="L71" s="47">
        <v>0.791665740137383</v>
      </c>
      <c r="M71" s="47">
        <v>679.03104015140605</v>
      </c>
      <c r="N71" s="47">
        <v>0.78695670653119199</v>
      </c>
      <c r="O71" s="47">
        <v>13.058289233680901</v>
      </c>
      <c r="P71" s="47">
        <v>1786.9237898721201</v>
      </c>
      <c r="Q71" s="47">
        <v>691.37739894740105</v>
      </c>
      <c r="R71" s="47">
        <v>1.4472247514201</v>
      </c>
      <c r="S71" s="47">
        <v>13.295719210526901</v>
      </c>
      <c r="T71" s="47">
        <v>971.67468917327903</v>
      </c>
      <c r="U71" s="47">
        <v>671.273841332193</v>
      </c>
      <c r="V71" s="47">
        <v>0.79605072935585697</v>
      </c>
      <c r="W71" s="47">
        <v>12.9091123333114</v>
      </c>
      <c r="X71" s="47">
        <v>1766.51010876893</v>
      </c>
      <c r="Y71" s="3"/>
      <c r="Z71" s="155"/>
      <c r="AA71" s="155">
        <f t="shared" si="0"/>
        <v>62.015097077408754</v>
      </c>
      <c r="AB71" s="155">
        <f t="shared" si="1"/>
        <v>230.03019415481751</v>
      </c>
      <c r="AC71" s="155">
        <f t="shared" si="2"/>
        <v>3.7455620149903406</v>
      </c>
      <c r="AD71" s="155"/>
      <c r="AE71" s="155"/>
      <c r="AF71" s="3"/>
      <c r="AG71" s="3"/>
      <c r="AH71" s="3"/>
      <c r="AI71" s="3"/>
      <c r="AJ71" s="3"/>
      <c r="AK71" s="3"/>
      <c r="AL71" s="3"/>
      <c r="AM71" s="3"/>
      <c r="AN71" s="8"/>
    </row>
    <row r="72" spans="1:40" ht="15.75" x14ac:dyDescent="0.25">
      <c r="A72" s="46"/>
      <c r="B72" s="45">
        <f t="shared" si="3"/>
        <v>49</v>
      </c>
      <c r="C72" s="47" t="s">
        <v>48</v>
      </c>
      <c r="D72" s="47" t="s">
        <v>49</v>
      </c>
      <c r="E72" s="47">
        <v>109.42</v>
      </c>
      <c r="F72" s="47">
        <v>0</v>
      </c>
      <c r="G72" s="47">
        <v>107.71</v>
      </c>
      <c r="H72" s="49">
        <v>0</v>
      </c>
      <c r="I72" s="47">
        <v>104.031233570095</v>
      </c>
      <c r="J72" s="47">
        <v>109.42</v>
      </c>
      <c r="K72" s="47">
        <v>675.68016244366504</v>
      </c>
      <c r="L72" s="47">
        <v>0.84167777982887804</v>
      </c>
      <c r="M72" s="47">
        <v>679.794857319117</v>
      </c>
      <c r="N72" s="47">
        <v>0.83658323224565401</v>
      </c>
      <c r="O72" s="47">
        <v>13.0729780253676</v>
      </c>
      <c r="P72" s="47">
        <v>1788.9338350503101</v>
      </c>
      <c r="Q72" s="47">
        <v>692.99537751002401</v>
      </c>
      <c r="R72" s="47">
        <v>1.5366231949068401</v>
      </c>
      <c r="S72" s="47">
        <v>13.326834182885101</v>
      </c>
      <c r="T72" s="47">
        <v>973.94862641698899</v>
      </c>
      <c r="U72" s="47">
        <v>672.03765857152302</v>
      </c>
      <c r="V72" s="47">
        <v>0.84623974824392101</v>
      </c>
      <c r="W72" s="47">
        <v>12.9238011263754</v>
      </c>
      <c r="X72" s="47">
        <v>1768.52015413559</v>
      </c>
      <c r="Y72" s="3"/>
      <c r="Z72" s="155"/>
      <c r="AA72" s="155">
        <f t="shared" si="0"/>
        <v>0</v>
      </c>
      <c r="AB72" s="155">
        <f t="shared" si="1"/>
        <v>109.42</v>
      </c>
      <c r="AC72" s="155">
        <f t="shared" si="2"/>
        <v>0.84630723824441711</v>
      </c>
      <c r="AD72" s="155"/>
      <c r="AE72" s="155"/>
      <c r="AF72" s="3"/>
      <c r="AG72" s="3"/>
      <c r="AH72" s="3"/>
      <c r="AI72" s="3"/>
      <c r="AJ72" s="3"/>
      <c r="AK72" s="3"/>
      <c r="AL72" s="3"/>
      <c r="AM72" s="3"/>
      <c r="AN72" s="8"/>
    </row>
    <row r="73" spans="1:40" ht="15.75" x14ac:dyDescent="0.25">
      <c r="A73" s="46"/>
      <c r="B73" s="45">
        <f t="shared" si="3"/>
        <v>50</v>
      </c>
      <c r="C73" s="47" t="s">
        <v>49</v>
      </c>
      <c r="D73" s="47" t="s">
        <v>50</v>
      </c>
      <c r="E73" s="47">
        <v>115.18</v>
      </c>
      <c r="F73" s="47">
        <v>0</v>
      </c>
      <c r="G73" s="47">
        <v>112.3</v>
      </c>
      <c r="H73" s="49">
        <v>0</v>
      </c>
      <c r="I73" s="47">
        <v>105.12551378581701</v>
      </c>
      <c r="J73" s="47">
        <v>115.18</v>
      </c>
      <c r="K73" s="47">
        <v>675.64558474113096</v>
      </c>
      <c r="L73" s="47">
        <v>0.93267173386686197</v>
      </c>
      <c r="M73" s="47">
        <v>679.90023620398802</v>
      </c>
      <c r="N73" s="47">
        <v>0.92683529942315901</v>
      </c>
      <c r="O73" s="47">
        <v>13.0750045423844</v>
      </c>
      <c r="P73" s="47">
        <v>1789.2111479052301</v>
      </c>
      <c r="Q73" s="47">
        <v>694.68117352774095</v>
      </c>
      <c r="R73" s="47">
        <v>1.6985288208724001</v>
      </c>
      <c r="S73" s="47">
        <v>13.3592533370719</v>
      </c>
      <c r="T73" s="47">
        <v>976.31787557673601</v>
      </c>
      <c r="U73" s="47">
        <v>672.14303759107202</v>
      </c>
      <c r="V73" s="47">
        <v>0.93753189984448404</v>
      </c>
      <c r="W73" s="47">
        <v>12.925827645982199</v>
      </c>
      <c r="X73" s="47">
        <v>1768.7974673449301</v>
      </c>
      <c r="Y73" s="3"/>
      <c r="Z73" s="155"/>
      <c r="AA73" s="155">
        <f t="shared" si="0"/>
        <v>0</v>
      </c>
      <c r="AB73" s="155">
        <f t="shared" si="1"/>
        <v>115.18</v>
      </c>
      <c r="AC73" s="155">
        <f t="shared" si="2"/>
        <v>0.93761472420607805</v>
      </c>
      <c r="AD73" s="155"/>
      <c r="AE73" s="155"/>
      <c r="AF73" s="3"/>
      <c r="AG73" s="3"/>
      <c r="AH73" s="3"/>
      <c r="AI73" s="3"/>
      <c r="AJ73" s="3"/>
      <c r="AK73" s="3"/>
      <c r="AL73" s="3"/>
      <c r="AM73" s="3"/>
      <c r="AN73" s="8"/>
    </row>
    <row r="74" spans="1:40" ht="15.75" x14ac:dyDescent="0.25">
      <c r="A74" s="46"/>
      <c r="B74" s="45">
        <f t="shared" si="3"/>
        <v>51</v>
      </c>
      <c r="C74" s="47" t="s">
        <v>50</v>
      </c>
      <c r="D74" s="47" t="s">
        <v>51</v>
      </c>
      <c r="E74" s="47">
        <v>110.6</v>
      </c>
      <c r="F74" s="47">
        <v>0</v>
      </c>
      <c r="G74" s="47">
        <v>112.89</v>
      </c>
      <c r="H74" s="49">
        <v>0</v>
      </c>
      <c r="I74" s="47">
        <v>105.587941822877</v>
      </c>
      <c r="J74" s="47">
        <v>110.6</v>
      </c>
      <c r="K74" s="47">
        <v>675.67322354904002</v>
      </c>
      <c r="L74" s="47">
        <v>0.85993802884187898</v>
      </c>
      <c r="M74" s="47">
        <v>679.81600312153603</v>
      </c>
      <c r="N74" s="47">
        <v>0.85469759071870899</v>
      </c>
      <c r="O74" s="47">
        <v>13.0733846754142</v>
      </c>
      <c r="P74" s="47">
        <v>1788.98948189878</v>
      </c>
      <c r="Q74" s="47">
        <v>693.33366120964104</v>
      </c>
      <c r="R74" s="47">
        <v>1.56917821310532</v>
      </c>
      <c r="S74" s="47">
        <v>13.333339638646899</v>
      </c>
      <c r="T74" s="47">
        <v>974.42405663668899</v>
      </c>
      <c r="U74" s="47">
        <v>672.05880440097997</v>
      </c>
      <c r="V74" s="47">
        <v>0.864562886751986</v>
      </c>
      <c r="W74" s="47">
        <v>12.9242077769419</v>
      </c>
      <c r="X74" s="47">
        <v>1768.5758010552099</v>
      </c>
      <c r="Y74" s="3"/>
      <c r="Z74" s="155"/>
      <c r="AA74" s="155">
        <f t="shared" si="0"/>
        <v>0</v>
      </c>
      <c r="AB74" s="155">
        <f t="shared" si="1"/>
        <v>110.6</v>
      </c>
      <c r="AC74" s="155">
        <f t="shared" si="2"/>
        <v>0.86463332886957556</v>
      </c>
      <c r="AD74" s="155"/>
      <c r="AE74" s="155"/>
      <c r="AF74" s="3"/>
      <c r="AG74" s="3"/>
      <c r="AH74" s="3"/>
      <c r="AI74" s="3"/>
      <c r="AJ74" s="3"/>
      <c r="AK74" s="3"/>
      <c r="AL74" s="3"/>
      <c r="AM74" s="3"/>
      <c r="AN74" s="8"/>
    </row>
    <row r="75" spans="1:40" ht="15.75" x14ac:dyDescent="0.25">
      <c r="A75" s="46"/>
      <c r="B75" s="45">
        <f t="shared" si="3"/>
        <v>52</v>
      </c>
      <c r="C75" s="47" t="s">
        <v>51</v>
      </c>
      <c r="D75" s="47" t="s">
        <v>52</v>
      </c>
      <c r="E75" s="47">
        <v>115.24</v>
      </c>
      <c r="F75" s="47">
        <v>0</v>
      </c>
      <c r="G75" s="47">
        <v>112.92</v>
      </c>
      <c r="H75" s="49">
        <v>1.84</v>
      </c>
      <c r="I75" s="47">
        <v>106.383951037458</v>
      </c>
      <c r="J75" s="47">
        <v>115.254688407891</v>
      </c>
      <c r="K75" s="47">
        <v>675.29534089439096</v>
      </c>
      <c r="L75" s="47">
        <v>0.93436606739254502</v>
      </c>
      <c r="M75" s="47">
        <v>679.55334217760901</v>
      </c>
      <c r="N75" s="47">
        <v>0.92851143955537696</v>
      </c>
      <c r="O75" s="47">
        <v>13.0683335034156</v>
      </c>
      <c r="P75" s="47">
        <v>1788.2982688884499</v>
      </c>
      <c r="Q75" s="47">
        <v>694.37210632492099</v>
      </c>
      <c r="R75" s="47">
        <v>1.7014893565542799</v>
      </c>
      <c r="S75" s="47">
        <v>13.3533097370177</v>
      </c>
      <c r="T75" s="47">
        <v>975.88350676645905</v>
      </c>
      <c r="U75" s="47">
        <v>671.79614356863306</v>
      </c>
      <c r="V75" s="47">
        <v>0.93923291766490702</v>
      </c>
      <c r="W75" s="47">
        <v>12.9191566070891</v>
      </c>
      <c r="X75" s="47">
        <v>1767.88458833851</v>
      </c>
      <c r="Y75" s="3"/>
      <c r="Z75" s="155"/>
      <c r="AA75" s="155">
        <f t="shared" si="0"/>
        <v>28.226045168017084</v>
      </c>
      <c r="AB75" s="155">
        <f t="shared" si="1"/>
        <v>171.69209033603417</v>
      </c>
      <c r="AC75" s="155">
        <f t="shared" si="2"/>
        <v>2.0846925506132905</v>
      </c>
      <c r="AD75" s="155"/>
      <c r="AE75" s="155"/>
      <c r="AF75" s="3"/>
      <c r="AG75" s="3"/>
      <c r="AH75" s="3"/>
      <c r="AI75" s="3"/>
      <c r="AJ75" s="3"/>
      <c r="AK75" s="3"/>
      <c r="AL75" s="3"/>
      <c r="AM75" s="3"/>
      <c r="AN75" s="8"/>
    </row>
    <row r="76" spans="1:40" ht="15.75" x14ac:dyDescent="0.25">
      <c r="A76" s="46"/>
      <c r="B76" s="45">
        <f t="shared" si="3"/>
        <v>53</v>
      </c>
      <c r="C76" s="47" t="s">
        <v>52</v>
      </c>
      <c r="D76" s="47" t="s">
        <v>53</v>
      </c>
      <c r="E76" s="47">
        <v>47.74</v>
      </c>
      <c r="F76" s="47">
        <v>0</v>
      </c>
      <c r="G76" s="47">
        <v>81.489999999999995</v>
      </c>
      <c r="H76" s="49">
        <v>2.1522999999999999</v>
      </c>
      <c r="I76" s="47">
        <v>105.026404432909</v>
      </c>
      <c r="J76" s="47">
        <v>47.788492289357698</v>
      </c>
      <c r="K76" s="47">
        <v>675.53004201743704</v>
      </c>
      <c r="L76" s="47">
        <v>0.16058153306152301</v>
      </c>
      <c r="M76" s="47">
        <v>678.59775577422602</v>
      </c>
      <c r="N76" s="47">
        <v>0.159855597595531</v>
      </c>
      <c r="O76" s="47">
        <v>13.049956841812</v>
      </c>
      <c r="P76" s="47">
        <v>1785.78356782691</v>
      </c>
      <c r="Q76" s="47">
        <v>679.97555632610897</v>
      </c>
      <c r="R76" s="47">
        <v>0.298715431121365</v>
      </c>
      <c r="S76" s="47">
        <v>13.076453006271301</v>
      </c>
      <c r="T76" s="47">
        <v>955.65032693362002</v>
      </c>
      <c r="U76" s="47">
        <v>670.84055601439002</v>
      </c>
      <c r="V76" s="47">
        <v>0.161704072307084</v>
      </c>
      <c r="W76" s="47">
        <v>12.9007799233536</v>
      </c>
      <c r="X76" s="47">
        <v>1765.36988424839</v>
      </c>
      <c r="Y76" s="3"/>
      <c r="Z76" s="155"/>
      <c r="AA76" s="155">
        <f t="shared" ref="AA76:AA111" si="4">+X76*ASINH(ABS(H76)/E76)</f>
        <v>79.562623188516156</v>
      </c>
      <c r="AB76" s="155">
        <f t="shared" ref="AB76:AB111" si="5">2*(AA76+E76/2)</f>
        <v>206.86524637703232</v>
      </c>
      <c r="AC76" s="155">
        <f t="shared" ref="AC76:AC111" si="6">+X76*(COSH(AB76/(2*X76))-1)</f>
        <v>3.0309139122472373</v>
      </c>
      <c r="AD76" s="155"/>
      <c r="AE76" s="155"/>
      <c r="AF76" s="3"/>
      <c r="AG76" s="3"/>
      <c r="AH76" s="3"/>
      <c r="AI76" s="3"/>
      <c r="AJ76" s="3"/>
      <c r="AK76" s="3"/>
      <c r="AL76" s="3"/>
      <c r="AM76" s="3"/>
      <c r="AN76" s="8"/>
    </row>
    <row r="77" spans="1:40" ht="15.75" x14ac:dyDescent="0.25">
      <c r="A77" s="46"/>
      <c r="B77" s="45">
        <f t="shared" si="3"/>
        <v>54</v>
      </c>
      <c r="C77" s="47" t="s">
        <v>53</v>
      </c>
      <c r="D77" s="47" t="s">
        <v>54</v>
      </c>
      <c r="E77" s="47">
        <v>85.6</v>
      </c>
      <c r="F77" s="47">
        <v>0</v>
      </c>
      <c r="G77" s="47">
        <v>66.67</v>
      </c>
      <c r="H77" s="49">
        <v>0</v>
      </c>
      <c r="I77" s="47">
        <v>104.072390564118</v>
      </c>
      <c r="J77" s="47">
        <v>85.6</v>
      </c>
      <c r="K77" s="47">
        <v>675.80429415861499</v>
      </c>
      <c r="L77" s="47">
        <v>0.515015372066149</v>
      </c>
      <c r="M77" s="47">
        <v>679.41667189528403</v>
      </c>
      <c r="N77" s="47">
        <v>0.51227709651146702</v>
      </c>
      <c r="O77" s="47">
        <v>13.065705228755499</v>
      </c>
      <c r="P77" s="47">
        <v>1787.9386102507499</v>
      </c>
      <c r="Q77" s="47">
        <v>686.94492771643104</v>
      </c>
      <c r="R77" s="47">
        <v>0.94870220405885997</v>
      </c>
      <c r="S77" s="47">
        <v>13.2104793791621</v>
      </c>
      <c r="T77" s="47">
        <v>965.44521144927603</v>
      </c>
      <c r="U77" s="47">
        <v>671.65947266304897</v>
      </c>
      <c r="V77" s="47">
        <v>0.51819354027722597</v>
      </c>
      <c r="W77" s="47">
        <v>12.9165283204432</v>
      </c>
      <c r="X77" s="47">
        <v>1767.5249280606599</v>
      </c>
      <c r="Y77" s="3"/>
      <c r="Z77" s="155"/>
      <c r="AA77" s="155">
        <f t="shared" si="4"/>
        <v>0</v>
      </c>
      <c r="AB77" s="155">
        <f t="shared" si="5"/>
        <v>85.6</v>
      </c>
      <c r="AC77" s="155">
        <f t="shared" si="6"/>
        <v>0.51821886097568637</v>
      </c>
      <c r="AD77" s="155"/>
      <c r="AE77" s="155"/>
      <c r="AF77" s="3"/>
      <c r="AG77" s="3"/>
      <c r="AH77" s="3"/>
      <c r="AI77" s="3"/>
      <c r="AJ77" s="3"/>
      <c r="AK77" s="3"/>
      <c r="AL77" s="3"/>
      <c r="AM77" s="3"/>
      <c r="AN77" s="8"/>
    </row>
    <row r="78" spans="1:40" ht="15.75" x14ac:dyDescent="0.25">
      <c r="A78" s="46"/>
      <c r="B78" s="45">
        <f t="shared" si="3"/>
        <v>55</v>
      </c>
      <c r="C78" s="47" t="s">
        <v>54</v>
      </c>
      <c r="D78" s="47" t="s">
        <v>55</v>
      </c>
      <c r="E78" s="47">
        <v>110.5</v>
      </c>
      <c r="F78" s="47">
        <v>0</v>
      </c>
      <c r="G78" s="47">
        <v>98.05</v>
      </c>
      <c r="H78" s="49">
        <v>0</v>
      </c>
      <c r="I78" s="47">
        <v>104.502307859111</v>
      </c>
      <c r="J78" s="47">
        <v>110.5</v>
      </c>
      <c r="K78" s="47">
        <v>675.67381448300102</v>
      </c>
      <c r="L78" s="47">
        <v>0.85838293947173805</v>
      </c>
      <c r="M78" s="47">
        <v>679.81420226861701</v>
      </c>
      <c r="N78" s="47">
        <v>0.85315498420674096</v>
      </c>
      <c r="O78" s="47">
        <v>13.073350043627199</v>
      </c>
      <c r="P78" s="47">
        <v>1788.98474281215</v>
      </c>
      <c r="Q78" s="47">
        <v>693.30485183123005</v>
      </c>
      <c r="R78" s="47">
        <v>1.5664070095867499</v>
      </c>
      <c r="S78" s="47">
        <v>13.332785612139</v>
      </c>
      <c r="T78" s="47">
        <v>974.38356739903804</v>
      </c>
      <c r="U78" s="47">
        <v>672.05700354575799</v>
      </c>
      <c r="V78" s="47">
        <v>0.863002501186658</v>
      </c>
      <c r="W78" s="47">
        <v>12.9241731451107</v>
      </c>
      <c r="X78" s="47">
        <v>1768.5710619625199</v>
      </c>
      <c r="Y78" s="3"/>
      <c r="Z78" s="155"/>
      <c r="AA78" s="155">
        <f t="shared" si="4"/>
        <v>0</v>
      </c>
      <c r="AB78" s="155">
        <f t="shared" si="5"/>
        <v>110.5</v>
      </c>
      <c r="AC78" s="155">
        <f t="shared" si="6"/>
        <v>0.8630726894460713</v>
      </c>
      <c r="AD78" s="155"/>
      <c r="AE78" s="155"/>
      <c r="AF78" s="3"/>
      <c r="AG78" s="3"/>
      <c r="AH78" s="3"/>
      <c r="AI78" s="3"/>
      <c r="AJ78" s="3"/>
      <c r="AK78" s="3"/>
      <c r="AL78" s="3"/>
      <c r="AM78" s="3"/>
      <c r="AN78" s="8"/>
    </row>
    <row r="79" spans="1:40" ht="15.75" x14ac:dyDescent="0.25">
      <c r="A79" s="46"/>
      <c r="B79" s="45">
        <f t="shared" si="3"/>
        <v>56</v>
      </c>
      <c r="C79" s="47" t="s">
        <v>55</v>
      </c>
      <c r="D79" s="47" t="s">
        <v>56</v>
      </c>
      <c r="E79" s="47">
        <v>114.11</v>
      </c>
      <c r="F79" s="47">
        <v>0</v>
      </c>
      <c r="G79" s="47">
        <v>112.30500000000001</v>
      </c>
      <c r="H79" s="49">
        <v>3.73</v>
      </c>
      <c r="I79" s="47">
        <v>105.132674139103</v>
      </c>
      <c r="J79" s="47">
        <v>114.170946391803</v>
      </c>
      <c r="K79" s="47">
        <v>674.94270472131302</v>
      </c>
      <c r="L79" s="47">
        <v>0.91735599654441102</v>
      </c>
      <c r="M79" s="47">
        <v>679.17527907890599</v>
      </c>
      <c r="N79" s="47">
        <v>0.91163909608091998</v>
      </c>
      <c r="O79" s="47">
        <v>13.061063059209699</v>
      </c>
      <c r="P79" s="47">
        <v>1787.30336599712</v>
      </c>
      <c r="Q79" s="47">
        <v>693.70691742286704</v>
      </c>
      <c r="R79" s="47">
        <v>1.6712425267288</v>
      </c>
      <c r="S79" s="47">
        <v>13.3405176427475</v>
      </c>
      <c r="T79" s="47">
        <v>974.94863787917905</v>
      </c>
      <c r="U79" s="47">
        <v>671.41808044618597</v>
      </c>
      <c r="V79" s="47">
        <v>0.92217167742718398</v>
      </c>
      <c r="W79" s="47">
        <v>12.911886162426701</v>
      </c>
      <c r="X79" s="47">
        <v>1766.8896853847</v>
      </c>
      <c r="Y79" s="3"/>
      <c r="Z79" s="155"/>
      <c r="AA79" s="155">
        <f t="shared" si="4"/>
        <v>57.745381158903797</v>
      </c>
      <c r="AB79" s="155">
        <f t="shared" si="5"/>
        <v>229.60076231780761</v>
      </c>
      <c r="AC79" s="155">
        <f t="shared" si="6"/>
        <v>3.7307831364916</v>
      </c>
      <c r="AD79" s="155"/>
      <c r="AE79" s="155"/>
      <c r="AF79" s="3"/>
      <c r="AG79" s="3"/>
      <c r="AH79" s="3"/>
      <c r="AI79" s="3"/>
      <c r="AJ79" s="3"/>
      <c r="AK79" s="3"/>
      <c r="AL79" s="3"/>
      <c r="AM79" s="3"/>
      <c r="AN79" s="8"/>
    </row>
    <row r="80" spans="1:40" ht="15.75" x14ac:dyDescent="0.25">
      <c r="A80" s="46"/>
      <c r="B80" s="45">
        <f t="shared" si="3"/>
        <v>57</v>
      </c>
      <c r="C80" s="47" t="s">
        <v>56</v>
      </c>
      <c r="D80" s="47" t="s">
        <v>57</v>
      </c>
      <c r="E80" s="47">
        <v>106.14</v>
      </c>
      <c r="F80" s="47">
        <v>0</v>
      </c>
      <c r="G80" s="47">
        <v>110.125</v>
      </c>
      <c r="H80" s="49">
        <v>2.9</v>
      </c>
      <c r="I80" s="47">
        <v>105.18861751166099</v>
      </c>
      <c r="J80" s="47">
        <v>106.179610095347</v>
      </c>
      <c r="K80" s="47">
        <v>675.14758786147104</v>
      </c>
      <c r="L80" s="47">
        <v>0.79318983823412503</v>
      </c>
      <c r="M80" s="47">
        <v>679.18870503848802</v>
      </c>
      <c r="N80" s="47">
        <v>0.78847042365001196</v>
      </c>
      <c r="O80" s="47">
        <v>13.0613212507402</v>
      </c>
      <c r="P80" s="47">
        <v>1787.33869746971</v>
      </c>
      <c r="Q80" s="47">
        <v>691.55837142884195</v>
      </c>
      <c r="R80" s="47">
        <v>1.44996564013892</v>
      </c>
      <c r="S80" s="47">
        <v>13.299199450554701</v>
      </c>
      <c r="T80" s="47">
        <v>971.92903127344096</v>
      </c>
      <c r="U80" s="47">
        <v>671.43150622099301</v>
      </c>
      <c r="V80" s="47">
        <v>0.79757979933658396</v>
      </c>
      <c r="W80" s="47">
        <v>12.9121443504037</v>
      </c>
      <c r="X80" s="47">
        <v>1766.9250163710301</v>
      </c>
      <c r="Y80" s="3"/>
      <c r="Z80" s="155"/>
      <c r="AA80" s="155">
        <f t="shared" si="4"/>
        <v>48.270635278961599</v>
      </c>
      <c r="AB80" s="155">
        <f t="shared" si="5"/>
        <v>202.6812705579232</v>
      </c>
      <c r="AC80" s="155">
        <f t="shared" si="6"/>
        <v>2.9069541215721464</v>
      </c>
      <c r="AD80" s="155"/>
      <c r="AE80" s="155"/>
      <c r="AF80" s="3"/>
      <c r="AG80" s="3"/>
      <c r="AH80" s="3"/>
      <c r="AI80" s="3"/>
      <c r="AJ80" s="3"/>
      <c r="AK80" s="3"/>
      <c r="AL80" s="3"/>
      <c r="AM80" s="3"/>
      <c r="AN80" s="8"/>
    </row>
    <row r="81" spans="1:40" ht="15.75" x14ac:dyDescent="0.25">
      <c r="A81" s="46"/>
      <c r="B81" s="45">
        <f t="shared" si="3"/>
        <v>58</v>
      </c>
      <c r="C81" s="47" t="s">
        <v>57</v>
      </c>
      <c r="D81" s="47" t="s">
        <v>58</v>
      </c>
      <c r="E81" s="47">
        <v>46.72</v>
      </c>
      <c r="F81" s="47">
        <v>0</v>
      </c>
      <c r="G81" s="47">
        <v>76.430000000000007</v>
      </c>
      <c r="H81" s="49">
        <v>1.714</v>
      </c>
      <c r="I81" s="47">
        <v>104.180776353065</v>
      </c>
      <c r="J81" s="47">
        <v>46.751429881876298</v>
      </c>
      <c r="K81" s="47">
        <v>675.61594614982096</v>
      </c>
      <c r="L81" s="47">
        <v>0.153668026786001</v>
      </c>
      <c r="M81" s="47">
        <v>678.67299950177505</v>
      </c>
      <c r="N81" s="47">
        <v>0.15297583576511301</v>
      </c>
      <c r="O81" s="47">
        <v>13.0514038365726</v>
      </c>
      <c r="P81" s="47">
        <v>1785.98157763625</v>
      </c>
      <c r="Q81" s="47">
        <v>679.93042059521099</v>
      </c>
      <c r="R81" s="47">
        <v>0.28591018429751702</v>
      </c>
      <c r="S81" s="47">
        <v>13.0755850114464</v>
      </c>
      <c r="T81" s="47">
        <v>955.58689233573102</v>
      </c>
      <c r="U81" s="47">
        <v>670.91579973155103</v>
      </c>
      <c r="V81" s="47">
        <v>0.15474455863394601</v>
      </c>
      <c r="W81" s="47">
        <v>12.902226917914399</v>
      </c>
      <c r="X81" s="47">
        <v>1765.5678940304001</v>
      </c>
      <c r="Y81" s="3"/>
      <c r="Z81" s="155"/>
      <c r="AA81" s="155">
        <f t="shared" si="4"/>
        <v>64.758239572999699</v>
      </c>
      <c r="AB81" s="155">
        <f t="shared" si="5"/>
        <v>176.2364791459994</v>
      </c>
      <c r="AC81" s="155">
        <f t="shared" si="6"/>
        <v>2.199415868679798</v>
      </c>
      <c r="AD81" s="155"/>
      <c r="AE81" s="155"/>
      <c r="AF81" s="3"/>
      <c r="AG81" s="3"/>
      <c r="AH81" s="3"/>
      <c r="AI81" s="3"/>
      <c r="AJ81" s="3"/>
      <c r="AK81" s="3"/>
      <c r="AL81" s="3"/>
      <c r="AM81" s="3"/>
      <c r="AN81" s="8"/>
    </row>
    <row r="82" spans="1:40" ht="15.75" x14ac:dyDescent="0.25">
      <c r="A82" s="46"/>
      <c r="B82" s="45">
        <f t="shared" si="3"/>
        <v>59</v>
      </c>
      <c r="C82" s="47" t="s">
        <v>58</v>
      </c>
      <c r="D82" s="47" t="s">
        <v>59</v>
      </c>
      <c r="E82" s="47">
        <v>46.88</v>
      </c>
      <c r="F82" s="47">
        <v>0</v>
      </c>
      <c r="G82" s="47">
        <v>46.8</v>
      </c>
      <c r="H82" s="49">
        <v>3.62</v>
      </c>
      <c r="I82" s="47">
        <v>103.208973532155</v>
      </c>
      <c r="J82" s="47">
        <v>47.019557632968002</v>
      </c>
      <c r="K82" s="47">
        <v>675.25310269236695</v>
      </c>
      <c r="L82" s="47">
        <v>0.15551923061335801</v>
      </c>
      <c r="M82" s="47">
        <v>678.31313061341302</v>
      </c>
      <c r="N82" s="47">
        <v>0.15481764727896799</v>
      </c>
      <c r="O82" s="47">
        <v>13.044483281027199</v>
      </c>
      <c r="P82" s="47">
        <v>1785.0345542458199</v>
      </c>
      <c r="Q82" s="47">
        <v>679.60414114613002</v>
      </c>
      <c r="R82" s="47">
        <v>0.28933792498765198</v>
      </c>
      <c r="S82" s="47">
        <v>13.0693104066563</v>
      </c>
      <c r="T82" s="47">
        <v>955.12833311358702</v>
      </c>
      <c r="U82" s="47">
        <v>670.555930846205</v>
      </c>
      <c r="V82" s="47">
        <v>0.15660862602091499</v>
      </c>
      <c r="W82" s="47">
        <v>12.895306362427</v>
      </c>
      <c r="X82" s="47">
        <v>1764.6208706479099</v>
      </c>
      <c r="Y82" s="3"/>
      <c r="Z82" s="155"/>
      <c r="AA82" s="155">
        <f t="shared" si="4"/>
        <v>136.1262014530422</v>
      </c>
      <c r="AB82" s="155">
        <f t="shared" si="5"/>
        <v>319.13240290608439</v>
      </c>
      <c r="AC82" s="155">
        <f t="shared" si="6"/>
        <v>7.2193203093785341</v>
      </c>
      <c r="AD82" s="155"/>
      <c r="AE82" s="155"/>
      <c r="AF82" s="3"/>
      <c r="AG82" s="3"/>
      <c r="AH82" s="3"/>
      <c r="AI82" s="3"/>
      <c r="AJ82" s="3"/>
      <c r="AK82" s="3"/>
      <c r="AL82" s="3"/>
      <c r="AM82" s="3"/>
      <c r="AN82" s="8"/>
    </row>
    <row r="83" spans="1:40" ht="15.75" x14ac:dyDescent="0.25">
      <c r="A83" s="46"/>
      <c r="B83" s="45">
        <f t="shared" si="3"/>
        <v>60</v>
      </c>
      <c r="C83" s="47" t="s">
        <v>59</v>
      </c>
      <c r="D83" s="47" t="s">
        <v>60</v>
      </c>
      <c r="E83" s="47">
        <v>108.17</v>
      </c>
      <c r="F83" s="47">
        <v>0</v>
      </c>
      <c r="G83" s="47">
        <v>77.525000000000006</v>
      </c>
      <c r="H83" s="49">
        <v>4</v>
      </c>
      <c r="I83" s="47">
        <v>103.467668096086</v>
      </c>
      <c r="J83" s="47">
        <v>108.24393239346</v>
      </c>
      <c r="K83" s="47">
        <v>674.92665140544602</v>
      </c>
      <c r="L83" s="47">
        <v>0.82460156461604694</v>
      </c>
      <c r="M83" s="47">
        <v>679.01651059139101</v>
      </c>
      <c r="N83" s="47">
        <v>0.81963481604486399</v>
      </c>
      <c r="O83" s="47">
        <v>13.0580098190652</v>
      </c>
      <c r="P83" s="47">
        <v>1786.88555418787</v>
      </c>
      <c r="Q83" s="47">
        <v>691.93658130884603</v>
      </c>
      <c r="R83" s="47">
        <v>1.50606991267044</v>
      </c>
      <c r="S83" s="47">
        <v>13.306472717477799</v>
      </c>
      <c r="T83" s="47">
        <v>972.46057449159605</v>
      </c>
      <c r="U83" s="47">
        <v>671.25931182126305</v>
      </c>
      <c r="V83" s="47">
        <v>0.82910667002887195</v>
      </c>
      <c r="W83" s="47">
        <v>12.9088329196397</v>
      </c>
      <c r="X83" s="47">
        <v>1766.4718732138499</v>
      </c>
      <c r="Y83" s="3"/>
      <c r="Z83" s="155"/>
      <c r="AA83" s="155">
        <f t="shared" si="4"/>
        <v>65.307184315086829</v>
      </c>
      <c r="AB83" s="155">
        <f t="shared" si="5"/>
        <v>238.78436863017367</v>
      </c>
      <c r="AC83" s="155">
        <f t="shared" si="6"/>
        <v>4.0362717011564841</v>
      </c>
      <c r="AD83" s="155"/>
      <c r="AE83" s="155"/>
      <c r="AF83" s="3"/>
      <c r="AG83" s="3"/>
      <c r="AH83" s="3"/>
      <c r="AI83" s="3"/>
      <c r="AJ83" s="3"/>
      <c r="AK83" s="3"/>
      <c r="AL83" s="3"/>
      <c r="AM83" s="3"/>
      <c r="AN83" s="8"/>
    </row>
    <row r="84" spans="1:40" ht="15.75" x14ac:dyDescent="0.25">
      <c r="A84" s="46"/>
      <c r="B84" s="45">
        <f t="shared" si="3"/>
        <v>61</v>
      </c>
      <c r="C84" s="47" t="s">
        <v>60</v>
      </c>
      <c r="D84" s="47" t="s">
        <v>61</v>
      </c>
      <c r="E84" s="47">
        <v>111.12</v>
      </c>
      <c r="F84" s="47">
        <v>0</v>
      </c>
      <c r="G84" s="47">
        <v>109.645</v>
      </c>
      <c r="H84" s="49">
        <v>4</v>
      </c>
      <c r="I84" s="47">
        <v>103.861850591438</v>
      </c>
      <c r="J84" s="47">
        <v>111.19197093315699</v>
      </c>
      <c r="K84" s="47">
        <v>674.90934231321296</v>
      </c>
      <c r="L84" s="47">
        <v>0.87015180733334196</v>
      </c>
      <c r="M84" s="47">
        <v>679.06933751116196</v>
      </c>
      <c r="N84" s="47">
        <v>0.86482123630025798</v>
      </c>
      <c r="O84" s="47">
        <v>13.059025721368499</v>
      </c>
      <c r="P84" s="47">
        <v>1787.0245723978001</v>
      </c>
      <c r="Q84" s="47">
        <v>692.78139780816196</v>
      </c>
      <c r="R84" s="47">
        <v>1.5872851031414399</v>
      </c>
      <c r="S84" s="47">
        <v>13.3227191886185</v>
      </c>
      <c r="T84" s="47">
        <v>973.64789535373302</v>
      </c>
      <c r="U84" s="47">
        <v>671.31213880863402</v>
      </c>
      <c r="V84" s="47">
        <v>0.87481448651029103</v>
      </c>
      <c r="W84" s="47">
        <v>12.909848823242999</v>
      </c>
      <c r="X84" s="47">
        <v>1766.6108916016699</v>
      </c>
      <c r="Y84" s="3"/>
      <c r="Z84" s="155"/>
      <c r="AA84" s="155">
        <f t="shared" si="4"/>
        <v>63.579178797526197</v>
      </c>
      <c r="AB84" s="155">
        <f t="shared" si="5"/>
        <v>238.2783575950524</v>
      </c>
      <c r="AC84" s="155">
        <f t="shared" si="6"/>
        <v>4.0188602012525223</v>
      </c>
      <c r="AD84" s="155"/>
      <c r="AE84" s="155"/>
      <c r="AF84" s="3"/>
      <c r="AG84" s="3"/>
      <c r="AH84" s="3"/>
      <c r="AI84" s="3"/>
      <c r="AJ84" s="3"/>
      <c r="AK84" s="3"/>
      <c r="AL84" s="3"/>
      <c r="AM84" s="3"/>
      <c r="AN84" s="8"/>
    </row>
    <row r="85" spans="1:40" ht="15.75" x14ac:dyDescent="0.25">
      <c r="A85" s="46"/>
      <c r="B85" s="45">
        <f t="shared" si="3"/>
        <v>62</v>
      </c>
      <c r="C85" s="47" t="s">
        <v>61</v>
      </c>
      <c r="D85" s="47" t="s">
        <v>62</v>
      </c>
      <c r="E85" s="47">
        <v>86.01</v>
      </c>
      <c r="F85" s="47">
        <v>0</v>
      </c>
      <c r="G85" s="47">
        <v>98.564999999999998</v>
      </c>
      <c r="H85" s="49">
        <v>0</v>
      </c>
      <c r="I85" s="47">
        <v>103.25479359958101</v>
      </c>
      <c r="J85" s="47">
        <v>86.01</v>
      </c>
      <c r="K85" s="47">
        <v>675.80241436703</v>
      </c>
      <c r="L85" s="47">
        <v>0.51996219202489902</v>
      </c>
      <c r="M85" s="47">
        <v>679.42239757965501</v>
      </c>
      <c r="N85" s="47">
        <v>0.51719181764066502</v>
      </c>
      <c r="O85" s="47">
        <v>13.065815338070299</v>
      </c>
      <c r="P85" s="47">
        <v>1787.9536778412</v>
      </c>
      <c r="Q85" s="47">
        <v>687.036535950798</v>
      </c>
      <c r="R85" s="47">
        <v>0.95768429080585105</v>
      </c>
      <c r="S85" s="47">
        <v>13.2122410759769</v>
      </c>
      <c r="T85" s="47">
        <v>965.57395937015099</v>
      </c>
      <c r="U85" s="47">
        <v>671.665198354773</v>
      </c>
      <c r="V85" s="47">
        <v>0.52316497208836399</v>
      </c>
      <c r="W85" s="47">
        <v>12.9166384298995</v>
      </c>
      <c r="X85" s="47">
        <v>1767.53999567046</v>
      </c>
      <c r="Y85" s="3"/>
      <c r="Z85" s="155"/>
      <c r="AA85" s="155">
        <f t="shared" si="4"/>
        <v>0</v>
      </c>
      <c r="AB85" s="155">
        <f t="shared" si="5"/>
        <v>86.01</v>
      </c>
      <c r="AC85" s="155">
        <f t="shared" si="6"/>
        <v>0.5231907807440046</v>
      </c>
      <c r="AD85" s="155"/>
      <c r="AE85" s="155"/>
      <c r="AF85" s="3"/>
      <c r="AG85" s="3"/>
      <c r="AH85" s="3"/>
      <c r="AI85" s="3"/>
      <c r="AJ85" s="3"/>
      <c r="AK85" s="3"/>
      <c r="AL85" s="3"/>
      <c r="AM85" s="3"/>
      <c r="AN85" s="8"/>
    </row>
    <row r="86" spans="1:40" ht="15.75" x14ac:dyDescent="0.25">
      <c r="A86" s="46"/>
      <c r="B86" s="45">
        <f t="shared" si="3"/>
        <v>63</v>
      </c>
      <c r="C86" s="47" t="s">
        <v>62</v>
      </c>
      <c r="D86" s="47" t="s">
        <v>63</v>
      </c>
      <c r="E86" s="47">
        <v>82.76</v>
      </c>
      <c r="F86" s="47">
        <v>0</v>
      </c>
      <c r="G86" s="47">
        <v>84.385000000000005</v>
      </c>
      <c r="H86" s="49">
        <v>0</v>
      </c>
      <c r="I86" s="47">
        <v>102.616623447861</v>
      </c>
      <c r="J86" s="47">
        <v>82.76</v>
      </c>
      <c r="K86" s="47">
        <v>675.817068281518</v>
      </c>
      <c r="L86" s="47">
        <v>0.48139925916235898</v>
      </c>
      <c r="M86" s="47">
        <v>679.37776412987705</v>
      </c>
      <c r="N86" s="47">
        <v>0.47887619109330298</v>
      </c>
      <c r="O86" s="47">
        <v>13.0649570024976</v>
      </c>
      <c r="P86" s="47">
        <v>1787.8362213944099</v>
      </c>
      <c r="Q86" s="47">
        <v>686.32241775908699</v>
      </c>
      <c r="R86" s="47">
        <v>0.88759956468681001</v>
      </c>
      <c r="S86" s="47">
        <v>13.198508033828601</v>
      </c>
      <c r="T86" s="47">
        <v>964.57032434676103</v>
      </c>
      <c r="U86" s="47">
        <v>671.62056484766595</v>
      </c>
      <c r="V86" s="47">
        <v>0.48440719809374999</v>
      </c>
      <c r="W86" s="47">
        <v>12.9157800932244</v>
      </c>
      <c r="X86" s="47">
        <v>1767.42253907281</v>
      </c>
      <c r="Y86" s="3"/>
      <c r="Z86" s="155"/>
      <c r="AA86" s="155">
        <f t="shared" si="4"/>
        <v>0</v>
      </c>
      <c r="AB86" s="155">
        <f t="shared" si="5"/>
        <v>82.76</v>
      </c>
      <c r="AC86" s="155">
        <f t="shared" si="6"/>
        <v>0.48442932585457221</v>
      </c>
      <c r="AD86" s="155"/>
      <c r="AE86" s="155"/>
      <c r="AF86" s="3"/>
      <c r="AG86" s="3"/>
      <c r="AH86" s="3"/>
      <c r="AI86" s="3"/>
      <c r="AJ86" s="3"/>
      <c r="AK86" s="3"/>
      <c r="AL86" s="3"/>
      <c r="AM86" s="3"/>
      <c r="AN86" s="8"/>
    </row>
    <row r="87" spans="1:40" ht="15.75" x14ac:dyDescent="0.25">
      <c r="A87" s="46"/>
      <c r="B87" s="45">
        <f t="shared" si="3"/>
        <v>64</v>
      </c>
      <c r="C87" s="47" t="s">
        <v>63</v>
      </c>
      <c r="D87" s="47" t="s">
        <v>64</v>
      </c>
      <c r="E87" s="47">
        <v>79.13</v>
      </c>
      <c r="F87" s="47">
        <v>0</v>
      </c>
      <c r="G87" s="47">
        <v>80.944999999999993</v>
      </c>
      <c r="H87" s="49">
        <v>0</v>
      </c>
      <c r="I87" s="47">
        <v>101.95099369636399</v>
      </c>
      <c r="J87" s="47">
        <v>79.13</v>
      </c>
      <c r="K87" s="47">
        <v>675.83276764984601</v>
      </c>
      <c r="L87" s="47">
        <v>0.44008513198356403</v>
      </c>
      <c r="M87" s="47">
        <v>679.32994924879995</v>
      </c>
      <c r="N87" s="47">
        <v>0.43781957954141398</v>
      </c>
      <c r="O87" s="47">
        <v>13.064037485553801</v>
      </c>
      <c r="P87" s="47">
        <v>1787.7103927600001</v>
      </c>
      <c r="Q87" s="47">
        <v>685.55738727852599</v>
      </c>
      <c r="R87" s="47">
        <v>0.81234931351269701</v>
      </c>
      <c r="S87" s="47">
        <v>13.1837959092024</v>
      </c>
      <c r="T87" s="47">
        <v>963.49513624321696</v>
      </c>
      <c r="U87" s="47">
        <v>671.57274990514304</v>
      </c>
      <c r="V87" s="47">
        <v>0.44287674387028098</v>
      </c>
      <c r="W87" s="47">
        <v>12.914860575098899</v>
      </c>
      <c r="X87" s="47">
        <v>1767.29671027669</v>
      </c>
      <c r="Y87" s="3"/>
      <c r="Z87" s="155"/>
      <c r="AA87" s="155">
        <f t="shared" si="4"/>
        <v>0</v>
      </c>
      <c r="AB87" s="155">
        <f t="shared" si="5"/>
        <v>79.13</v>
      </c>
      <c r="AC87" s="155">
        <f t="shared" si="6"/>
        <v>0.4428952413385987</v>
      </c>
      <c r="AD87" s="155"/>
      <c r="AE87" s="155"/>
      <c r="AF87" s="3"/>
      <c r="AG87" s="3"/>
      <c r="AH87" s="3"/>
      <c r="AI87" s="3"/>
      <c r="AJ87" s="3"/>
      <c r="AK87" s="3"/>
      <c r="AL87" s="3"/>
      <c r="AM87" s="3"/>
      <c r="AN87" s="8"/>
    </row>
    <row r="88" spans="1:40" ht="15.75" x14ac:dyDescent="0.25">
      <c r="A88" s="46"/>
      <c r="B88" s="45">
        <f t="shared" si="3"/>
        <v>65</v>
      </c>
      <c r="C88" s="47" t="s">
        <v>64</v>
      </c>
      <c r="D88" s="47" t="s">
        <v>65</v>
      </c>
      <c r="E88" s="47">
        <v>90.68</v>
      </c>
      <c r="F88" s="47">
        <v>0</v>
      </c>
      <c r="G88" s="47">
        <v>84.905000000000001</v>
      </c>
      <c r="H88" s="49">
        <v>0</v>
      </c>
      <c r="I88" s="47">
        <v>101.574784507865</v>
      </c>
      <c r="J88" s="47">
        <v>90.68</v>
      </c>
      <c r="K88" s="47">
        <v>675.78036848473005</v>
      </c>
      <c r="L88" s="47">
        <v>0.57797767176307902</v>
      </c>
      <c r="M88" s="47">
        <v>679.48955060824403</v>
      </c>
      <c r="N88" s="47">
        <v>0.57482262037785203</v>
      </c>
      <c r="O88" s="47">
        <v>13.0671067424662</v>
      </c>
      <c r="P88" s="47">
        <v>1788.1303963374901</v>
      </c>
      <c r="Q88" s="47">
        <v>688.11094082517104</v>
      </c>
      <c r="R88" s="47">
        <v>1.0628423748618401</v>
      </c>
      <c r="S88" s="47">
        <v>13.2329027081764</v>
      </c>
      <c r="T88" s="47">
        <v>967.08394801591999</v>
      </c>
      <c r="U88" s="47">
        <v>671.73235146956199</v>
      </c>
      <c r="V88" s="47">
        <v>0.58146070104485403</v>
      </c>
      <c r="W88" s="47">
        <v>12.9179298359531</v>
      </c>
      <c r="X88" s="47">
        <v>1767.7167143935801</v>
      </c>
      <c r="Y88" s="3"/>
      <c r="Z88" s="155"/>
      <c r="AA88" s="155">
        <f t="shared" si="4"/>
        <v>0</v>
      </c>
      <c r="AB88" s="155">
        <f t="shared" si="5"/>
        <v>90.68</v>
      </c>
      <c r="AC88" s="155">
        <f t="shared" si="6"/>
        <v>0.58149257869785542</v>
      </c>
      <c r="AD88" s="155"/>
      <c r="AE88" s="155"/>
      <c r="AF88" s="3"/>
      <c r="AG88" s="3"/>
      <c r="AH88" s="3"/>
      <c r="AI88" s="3"/>
      <c r="AJ88" s="3"/>
      <c r="AK88" s="3"/>
      <c r="AL88" s="3"/>
      <c r="AM88" s="3"/>
      <c r="AN88" s="8"/>
    </row>
    <row r="89" spans="1:40" ht="15.75" x14ac:dyDescent="0.25">
      <c r="A89" s="46"/>
      <c r="B89" s="45">
        <f t="shared" si="3"/>
        <v>66</v>
      </c>
      <c r="C89" s="47" t="s">
        <v>65</v>
      </c>
      <c r="D89" s="47" t="s">
        <v>66</v>
      </c>
      <c r="E89" s="47">
        <v>79.540000000000006</v>
      </c>
      <c r="F89" s="47">
        <v>0</v>
      </c>
      <c r="G89" s="47">
        <v>85.11</v>
      </c>
      <c r="H89" s="49">
        <v>0</v>
      </c>
      <c r="I89" s="47">
        <v>100.983609349888</v>
      </c>
      <c r="J89" s="47">
        <v>79.540000000000006</v>
      </c>
      <c r="K89" s="47">
        <v>675.83102974803796</v>
      </c>
      <c r="L89" s="47">
        <v>0.444658557793709</v>
      </c>
      <c r="M89" s="47">
        <v>679.33524215530497</v>
      </c>
      <c r="N89" s="47">
        <v>0.442364877238768</v>
      </c>
      <c r="O89" s="47">
        <v>13.0641392722174</v>
      </c>
      <c r="P89" s="47">
        <v>1787.72432146133</v>
      </c>
      <c r="Q89" s="47">
        <v>685.64207347922195</v>
      </c>
      <c r="R89" s="47">
        <v>0.82068787100388096</v>
      </c>
      <c r="S89" s="47">
        <v>13.185424489984999</v>
      </c>
      <c r="T89" s="47">
        <v>963.61415580889002</v>
      </c>
      <c r="U89" s="47">
        <v>671.57804281845097</v>
      </c>
      <c r="V89" s="47">
        <v>0.44747450309544801</v>
      </c>
      <c r="W89" s="47">
        <v>12.9149623618933</v>
      </c>
      <c r="X89" s="47">
        <v>1767.31063899592</v>
      </c>
      <c r="Y89" s="3"/>
      <c r="Z89" s="155"/>
      <c r="AA89" s="155">
        <f t="shared" si="4"/>
        <v>0</v>
      </c>
      <c r="AB89" s="155">
        <f t="shared" si="5"/>
        <v>79.540000000000006</v>
      </c>
      <c r="AC89" s="155">
        <f t="shared" si="6"/>
        <v>0.44749338647727838</v>
      </c>
      <c r="AD89" s="155"/>
      <c r="AE89" s="155"/>
      <c r="AF89" s="3"/>
      <c r="AG89" s="3"/>
      <c r="AH89" s="3"/>
      <c r="AI89" s="3"/>
      <c r="AJ89" s="3"/>
      <c r="AK89" s="3"/>
      <c r="AL89" s="3"/>
      <c r="AM89" s="3"/>
      <c r="AN89" s="8"/>
    </row>
    <row r="90" spans="1:40" ht="15.75" x14ac:dyDescent="0.25">
      <c r="A90" s="46"/>
      <c r="B90" s="45">
        <f t="shared" ref="B90:B111" si="7">+B89+1</f>
        <v>67</v>
      </c>
      <c r="C90" s="47" t="s">
        <v>66</v>
      </c>
      <c r="D90" s="47" t="s">
        <v>67</v>
      </c>
      <c r="E90" s="47">
        <v>84.58</v>
      </c>
      <c r="F90" s="47">
        <v>0</v>
      </c>
      <c r="G90" s="47">
        <v>82.06</v>
      </c>
      <c r="H90" s="49">
        <v>0</v>
      </c>
      <c r="I90" s="47">
        <v>100.516517643914</v>
      </c>
      <c r="J90" s="47">
        <v>84.58</v>
      </c>
      <c r="K90" s="47">
        <v>675.80893169953299</v>
      </c>
      <c r="L90" s="47">
        <v>0.50281131701745296</v>
      </c>
      <c r="M90" s="47">
        <v>679.40254652321903</v>
      </c>
      <c r="N90" s="47">
        <v>0.50015175942291901</v>
      </c>
      <c r="O90" s="47">
        <v>13.065433586985</v>
      </c>
      <c r="P90" s="47">
        <v>1787.9014382190001</v>
      </c>
      <c r="Q90" s="47">
        <v>686.71892779044504</v>
      </c>
      <c r="R90" s="47">
        <v>0.92653247311707498</v>
      </c>
      <c r="S90" s="47">
        <v>13.206133226739301</v>
      </c>
      <c r="T90" s="47">
        <v>965.12758693888497</v>
      </c>
      <c r="U90" s="47">
        <v>671.64534727284399</v>
      </c>
      <c r="V90" s="47">
        <v>0.50592828548540603</v>
      </c>
      <c r="W90" s="47">
        <v>12.916256678323901</v>
      </c>
      <c r="X90" s="47">
        <v>1767.48775598117</v>
      </c>
      <c r="Y90" s="3"/>
      <c r="Z90" s="155"/>
      <c r="AA90" s="155">
        <f t="shared" si="4"/>
        <v>0</v>
      </c>
      <c r="AB90" s="155">
        <f t="shared" si="5"/>
        <v>84.58</v>
      </c>
      <c r="AC90" s="155">
        <f t="shared" si="6"/>
        <v>0.50595242222147507</v>
      </c>
      <c r="AD90" s="155"/>
      <c r="AE90" s="155"/>
      <c r="AF90" s="3"/>
      <c r="AG90" s="3"/>
      <c r="AH90" s="3"/>
      <c r="AI90" s="3"/>
      <c r="AJ90" s="3"/>
      <c r="AK90" s="3"/>
      <c r="AL90" s="3"/>
      <c r="AM90" s="3"/>
      <c r="AN90" s="8"/>
    </row>
    <row r="91" spans="1:40" ht="15.75" x14ac:dyDescent="0.25">
      <c r="A91" s="46"/>
      <c r="B91" s="45">
        <f t="shared" si="7"/>
        <v>68</v>
      </c>
      <c r="C91" s="47" t="s">
        <v>67</v>
      </c>
      <c r="D91" s="47" t="s">
        <v>68</v>
      </c>
      <c r="E91" s="47">
        <v>83.61</v>
      </c>
      <c r="F91" s="47">
        <v>0</v>
      </c>
      <c r="G91" s="47">
        <v>84.094999999999999</v>
      </c>
      <c r="H91" s="49">
        <v>0</v>
      </c>
      <c r="I91" s="47">
        <v>100.056198844894</v>
      </c>
      <c r="J91" s="47">
        <v>83.61</v>
      </c>
      <c r="K91" s="47">
        <v>675.81329028117705</v>
      </c>
      <c r="L91" s="47">
        <v>0.49134136532272998</v>
      </c>
      <c r="M91" s="47">
        <v>679.38927106102403</v>
      </c>
      <c r="N91" s="47">
        <v>0.48875517894390502</v>
      </c>
      <c r="O91" s="47">
        <v>13.065178289635099</v>
      </c>
      <c r="P91" s="47">
        <v>1787.86650279217</v>
      </c>
      <c r="Q91" s="47">
        <v>686.50652518748097</v>
      </c>
      <c r="R91" s="47">
        <v>0.90568271368807596</v>
      </c>
      <c r="S91" s="47">
        <v>13.202048561297699</v>
      </c>
      <c r="T91" s="47">
        <v>964.82907235982998</v>
      </c>
      <c r="U91" s="47">
        <v>671.63207179359597</v>
      </c>
      <c r="V91" s="47">
        <v>0.49440019125835699</v>
      </c>
      <c r="W91" s="47">
        <v>12.916001380646099</v>
      </c>
      <c r="X91" s="47">
        <v>1767.45282050946</v>
      </c>
      <c r="Y91" s="3"/>
      <c r="Z91" s="155"/>
      <c r="AA91" s="155">
        <f t="shared" si="4"/>
        <v>0</v>
      </c>
      <c r="AB91" s="155">
        <f t="shared" si="5"/>
        <v>83.61</v>
      </c>
      <c r="AC91" s="155">
        <f t="shared" si="6"/>
        <v>0.49442324101168433</v>
      </c>
      <c r="AD91" s="155"/>
      <c r="AE91" s="155"/>
      <c r="AF91" s="3"/>
      <c r="AG91" s="3"/>
      <c r="AH91" s="3"/>
      <c r="AI91" s="3"/>
      <c r="AJ91" s="3"/>
      <c r="AK91" s="3"/>
      <c r="AL91" s="3"/>
      <c r="AM91" s="3"/>
      <c r="AN91" s="8"/>
    </row>
    <row r="92" spans="1:40" ht="15.75" x14ac:dyDescent="0.25">
      <c r="A92" s="46"/>
      <c r="B92" s="45">
        <f t="shared" si="7"/>
        <v>69</v>
      </c>
      <c r="C92" s="47" t="s">
        <v>68</v>
      </c>
      <c r="D92" s="47" t="s">
        <v>69</v>
      </c>
      <c r="E92" s="47">
        <v>58.91</v>
      </c>
      <c r="F92" s="47">
        <v>0</v>
      </c>
      <c r="G92" s="47">
        <v>71.260000000000005</v>
      </c>
      <c r="H92" s="49">
        <v>0</v>
      </c>
      <c r="I92" s="47">
        <v>99.384880227742102</v>
      </c>
      <c r="J92" s="47">
        <v>58.91</v>
      </c>
      <c r="K92" s="47">
        <v>675.90732382532804</v>
      </c>
      <c r="L92" s="47">
        <v>0.24388467018978499</v>
      </c>
      <c r="M92" s="47">
        <v>679.10291702204495</v>
      </c>
      <c r="N92" s="47">
        <v>0.24273704414768199</v>
      </c>
      <c r="O92" s="47">
        <v>13.059671481193201</v>
      </c>
      <c r="P92" s="47">
        <v>1787.1129395317</v>
      </c>
      <c r="Q92" s="47">
        <v>681.92475813758301</v>
      </c>
      <c r="R92" s="47">
        <v>0.45263266094492299</v>
      </c>
      <c r="S92" s="47">
        <v>13.113937656492</v>
      </c>
      <c r="T92" s="47">
        <v>958.38977150786195</v>
      </c>
      <c r="U92" s="47">
        <v>671.34571738618104</v>
      </c>
      <c r="V92" s="47">
        <v>0.24554179833275999</v>
      </c>
      <c r="W92" s="47">
        <v>12.910494565118899</v>
      </c>
      <c r="X92" s="47">
        <v>1766.6992562794201</v>
      </c>
      <c r="Y92" s="3"/>
      <c r="Z92" s="155"/>
      <c r="AA92" s="155">
        <f t="shared" si="4"/>
        <v>0</v>
      </c>
      <c r="AB92" s="155">
        <f t="shared" si="5"/>
        <v>58.91</v>
      </c>
      <c r="AC92" s="155">
        <f t="shared" si="6"/>
        <v>0.24554748608952609</v>
      </c>
      <c r="AD92" s="155"/>
      <c r="AE92" s="155"/>
      <c r="AF92" s="3"/>
      <c r="AG92" s="3"/>
      <c r="AH92" s="3"/>
      <c r="AI92" s="3"/>
      <c r="AJ92" s="3"/>
      <c r="AK92" s="3"/>
      <c r="AL92" s="3"/>
      <c r="AM92" s="3"/>
      <c r="AN92" s="8"/>
    </row>
    <row r="93" spans="1:40" ht="15.75" x14ac:dyDescent="0.25">
      <c r="A93" s="46"/>
      <c r="B93" s="45">
        <f t="shared" si="7"/>
        <v>70</v>
      </c>
      <c r="C93" s="47" t="s">
        <v>69</v>
      </c>
      <c r="D93" s="47" t="s">
        <v>70</v>
      </c>
      <c r="E93" s="47">
        <v>80.91</v>
      </c>
      <c r="F93" s="47">
        <v>26</v>
      </c>
      <c r="G93" s="47">
        <v>69.91</v>
      </c>
      <c r="H93" s="49">
        <v>0</v>
      </c>
      <c r="I93" s="47">
        <v>80.91</v>
      </c>
      <c r="J93" s="47">
        <v>80.91</v>
      </c>
      <c r="K93" s="47">
        <v>675.82515740068095</v>
      </c>
      <c r="L93" s="47">
        <v>0.46011210347063403</v>
      </c>
      <c r="M93" s="47">
        <v>679.35312708421998</v>
      </c>
      <c r="N93" s="47">
        <v>0.45772268111080699</v>
      </c>
      <c r="O93" s="47">
        <v>13.0644832131581</v>
      </c>
      <c r="P93" s="47">
        <v>1787.7713870637399</v>
      </c>
      <c r="Q93" s="47">
        <v>685.92823032255103</v>
      </c>
      <c r="R93" s="47">
        <v>0.84884818903281201</v>
      </c>
      <c r="S93" s="47">
        <v>13.1909275062029</v>
      </c>
      <c r="T93" s="47">
        <v>964.01632597270998</v>
      </c>
      <c r="U93" s="47">
        <v>671.59592777035198</v>
      </c>
      <c r="V93" s="47">
        <v>0.46300955960580098</v>
      </c>
      <c r="W93" s="47">
        <v>12.915306303275999</v>
      </c>
      <c r="X93" s="47">
        <v>1767.35770465882</v>
      </c>
      <c r="Y93" s="3"/>
      <c r="Z93" s="155"/>
      <c r="AA93" s="155">
        <f t="shared" si="4"/>
        <v>0</v>
      </c>
      <c r="AB93" s="155">
        <f t="shared" si="5"/>
        <v>80.91</v>
      </c>
      <c r="AC93" s="155">
        <f t="shared" si="6"/>
        <v>0.46302977637707426</v>
      </c>
      <c r="AD93" s="155"/>
      <c r="AE93" s="155"/>
      <c r="AF93" s="3"/>
      <c r="AG93" s="3"/>
      <c r="AH93" s="3"/>
      <c r="AI93" s="3"/>
      <c r="AJ93" s="3"/>
      <c r="AK93" s="3"/>
      <c r="AL93" s="3"/>
      <c r="AM93" s="3"/>
      <c r="AN93" s="8"/>
    </row>
    <row r="94" spans="1:40" ht="15.75" x14ac:dyDescent="0.25">
      <c r="A94" s="46"/>
      <c r="B94" s="45">
        <f t="shared" si="7"/>
        <v>71</v>
      </c>
      <c r="C94" s="47" t="s">
        <v>70</v>
      </c>
      <c r="D94" s="47" t="s">
        <v>71</v>
      </c>
      <c r="E94" s="47">
        <v>44.82</v>
      </c>
      <c r="F94" s="47">
        <v>0</v>
      </c>
      <c r="G94" s="47">
        <v>62.865000000000002</v>
      </c>
      <c r="H94" s="49">
        <v>0</v>
      </c>
      <c r="I94" s="47">
        <v>70.205942056210603</v>
      </c>
      <c r="J94" s="47">
        <v>44.82</v>
      </c>
      <c r="K94" s="47">
        <v>675.94635754092701</v>
      </c>
      <c r="L94" s="47">
        <v>0.14116436598184101</v>
      </c>
      <c r="M94" s="47">
        <v>678.98408134242504</v>
      </c>
      <c r="N94" s="47">
        <v>0.140532807207122</v>
      </c>
      <c r="O94" s="47">
        <v>13.057386179662</v>
      </c>
      <c r="P94" s="47">
        <v>1786.8002140590099</v>
      </c>
      <c r="Q94" s="47">
        <v>680.02322922051701</v>
      </c>
      <c r="R94" s="47">
        <v>0.26273882750162503</v>
      </c>
      <c r="S94" s="47">
        <v>13.077369792702299</v>
      </c>
      <c r="T94" s="47">
        <v>955.717327308417</v>
      </c>
      <c r="U94" s="47">
        <v>671.22688155331696</v>
      </c>
      <c r="V94" s="47">
        <v>0.14215690941814699</v>
      </c>
      <c r="W94" s="47">
        <v>12.9082092606407</v>
      </c>
      <c r="X94" s="47">
        <v>1766.38653040347</v>
      </c>
      <c r="Y94" s="3"/>
      <c r="Z94" s="155"/>
      <c r="AA94" s="155">
        <f t="shared" si="4"/>
        <v>0</v>
      </c>
      <c r="AB94" s="155">
        <f t="shared" si="5"/>
        <v>44.82</v>
      </c>
      <c r="AC94" s="155">
        <f t="shared" si="6"/>
        <v>0.14215881620145487</v>
      </c>
      <c r="AD94" s="155"/>
      <c r="AE94" s="155"/>
      <c r="AF94" s="3"/>
      <c r="AG94" s="3"/>
      <c r="AH94" s="3"/>
      <c r="AI94" s="3"/>
      <c r="AJ94" s="3"/>
      <c r="AK94" s="3"/>
      <c r="AL94" s="3"/>
      <c r="AM94" s="3"/>
      <c r="AN94" s="8"/>
    </row>
    <row r="95" spans="1:40" ht="15.75" x14ac:dyDescent="0.25">
      <c r="A95" s="46"/>
      <c r="B95" s="45">
        <f t="shared" si="7"/>
        <v>72</v>
      </c>
      <c r="C95" s="47" t="s">
        <v>71</v>
      </c>
      <c r="D95" s="47" t="s">
        <v>72</v>
      </c>
      <c r="E95" s="47">
        <v>58.34</v>
      </c>
      <c r="F95" s="47">
        <v>0</v>
      </c>
      <c r="G95" s="47">
        <v>51.58</v>
      </c>
      <c r="H95" s="49">
        <v>0</v>
      </c>
      <c r="I95" s="47">
        <v>66.674078267259304</v>
      </c>
      <c r="J95" s="47">
        <v>58.34</v>
      </c>
      <c r="K95" s="47">
        <v>675.90910881688296</v>
      </c>
      <c r="L95" s="47">
        <v>0.239187323992403</v>
      </c>
      <c r="M95" s="47">
        <v>679.09748233037999</v>
      </c>
      <c r="N95" s="47">
        <v>0.23806433569039301</v>
      </c>
      <c r="O95" s="47">
        <v>13.0595669678919</v>
      </c>
      <c r="P95" s="47">
        <v>1787.09863771153</v>
      </c>
      <c r="Q95" s="47">
        <v>681.83779732237895</v>
      </c>
      <c r="R95" s="47">
        <v>0.44397250821092399</v>
      </c>
      <c r="S95" s="47">
        <v>13.1122653331227</v>
      </c>
      <c r="T95" s="47">
        <v>958.26755515654202</v>
      </c>
      <c r="U95" s="47">
        <v>671.34028268751297</v>
      </c>
      <c r="V95" s="47">
        <v>0.24081512039290501</v>
      </c>
      <c r="W95" s="47">
        <v>12.910390051682899</v>
      </c>
      <c r="X95" s="47">
        <v>1766.6849544408201</v>
      </c>
      <c r="Y95" s="3"/>
      <c r="Z95" s="155"/>
      <c r="AA95" s="155">
        <f t="shared" si="4"/>
        <v>0</v>
      </c>
      <c r="AB95" s="155">
        <f t="shared" si="5"/>
        <v>58.34</v>
      </c>
      <c r="AC95" s="155">
        <f t="shared" si="6"/>
        <v>0.24082059132218386</v>
      </c>
      <c r="AD95" s="155"/>
      <c r="AE95" s="155"/>
      <c r="AF95" s="3"/>
      <c r="AG95" s="3"/>
      <c r="AH95" s="3"/>
      <c r="AI95" s="3"/>
      <c r="AJ95" s="3"/>
      <c r="AK95" s="3"/>
      <c r="AL95" s="3"/>
      <c r="AM95" s="3"/>
      <c r="AN95" s="8"/>
    </row>
    <row r="96" spans="1:40" ht="15.75" x14ac:dyDescent="0.25">
      <c r="A96" s="46"/>
      <c r="B96" s="45">
        <f t="shared" si="7"/>
        <v>73</v>
      </c>
      <c r="C96" s="47" t="s">
        <v>72</v>
      </c>
      <c r="D96" s="47" t="s">
        <v>73</v>
      </c>
      <c r="E96" s="47">
        <v>80.7</v>
      </c>
      <c r="F96" s="47">
        <v>0</v>
      </c>
      <c r="G96" s="47">
        <v>69.52</v>
      </c>
      <c r="H96" s="49">
        <v>0</v>
      </c>
      <c r="I96" s="47">
        <v>71.242241485467702</v>
      </c>
      <c r="J96" s="47">
        <v>80.7</v>
      </c>
      <c r="K96" s="47">
        <v>675.82606405589797</v>
      </c>
      <c r="L96" s="47">
        <v>0.45772616868830002</v>
      </c>
      <c r="M96" s="47">
        <v>679.35036573150398</v>
      </c>
      <c r="N96" s="47">
        <v>0.45535159853326701</v>
      </c>
      <c r="O96" s="47">
        <v>13.064430110221201</v>
      </c>
      <c r="P96" s="47">
        <v>1787.7641203460601</v>
      </c>
      <c r="Q96" s="47">
        <v>685.88404909102405</v>
      </c>
      <c r="R96" s="47">
        <v>0.84450197142297501</v>
      </c>
      <c r="S96" s="47">
        <v>13.1900778671351</v>
      </c>
      <c r="T96" s="47">
        <v>963.95423284603703</v>
      </c>
      <c r="U96" s="47">
        <v>671.59316641408702</v>
      </c>
      <c r="V96" s="47">
        <v>0.46061111171174002</v>
      </c>
      <c r="W96" s="47">
        <v>12.9152532002709</v>
      </c>
      <c r="X96" s="47">
        <v>1767.3504379318099</v>
      </c>
      <c r="Y96" s="3"/>
      <c r="Z96" s="155"/>
      <c r="AA96" s="155">
        <f t="shared" si="4"/>
        <v>0</v>
      </c>
      <c r="AB96" s="155">
        <f t="shared" si="5"/>
        <v>80.7</v>
      </c>
      <c r="AC96" s="155">
        <f t="shared" si="6"/>
        <v>0.46063111965499498</v>
      </c>
      <c r="AD96" s="155"/>
      <c r="AE96" s="155"/>
      <c r="AF96" s="3"/>
      <c r="AG96" s="3"/>
      <c r="AH96" s="3"/>
      <c r="AI96" s="3"/>
      <c r="AJ96" s="3"/>
      <c r="AK96" s="3"/>
      <c r="AL96" s="3"/>
      <c r="AM96" s="3"/>
      <c r="AN96" s="8"/>
    </row>
    <row r="97" spans="1:40" ht="15.75" x14ac:dyDescent="0.25">
      <c r="A97" s="46"/>
      <c r="B97" s="45">
        <f t="shared" si="7"/>
        <v>74</v>
      </c>
      <c r="C97" s="47" t="s">
        <v>73</v>
      </c>
      <c r="D97" s="47" t="s">
        <v>74</v>
      </c>
      <c r="E97" s="47">
        <v>108.63</v>
      </c>
      <c r="F97" s="47">
        <v>0</v>
      </c>
      <c r="G97" s="47">
        <v>94.665000000000006</v>
      </c>
      <c r="H97" s="49">
        <v>0</v>
      </c>
      <c r="I97" s="47">
        <v>83.856474229440494</v>
      </c>
      <c r="J97" s="47">
        <v>108.63</v>
      </c>
      <c r="K97" s="47">
        <v>675.68476630128703</v>
      </c>
      <c r="L97" s="47">
        <v>0.82956236503349501</v>
      </c>
      <c r="M97" s="47">
        <v>679.78082769900504</v>
      </c>
      <c r="N97" s="47">
        <v>0.82456378572387401</v>
      </c>
      <c r="O97" s="47">
        <v>13.0727082249809</v>
      </c>
      <c r="P97" s="47">
        <v>1788.89691499738</v>
      </c>
      <c r="Q97" s="47">
        <v>692.77093500855506</v>
      </c>
      <c r="R97" s="47">
        <v>1.5150054728298801</v>
      </c>
      <c r="S97" s="47">
        <v>13.3225179809337</v>
      </c>
      <c r="T97" s="47">
        <v>973.63319074005699</v>
      </c>
      <c r="U97" s="47">
        <v>672.02362893346901</v>
      </c>
      <c r="V97" s="47">
        <v>0.83408176233263498</v>
      </c>
      <c r="W97" s="47">
        <v>12.9235313256436</v>
      </c>
      <c r="X97" s="47">
        <v>1768.4832340354401</v>
      </c>
      <c r="Y97" s="3"/>
      <c r="Z97" s="155"/>
      <c r="AA97" s="155">
        <f t="shared" si="4"/>
        <v>0</v>
      </c>
      <c r="AB97" s="155">
        <f t="shared" si="5"/>
        <v>108.63</v>
      </c>
      <c r="AC97" s="155">
        <f t="shared" si="6"/>
        <v>0.83414732833561855</v>
      </c>
      <c r="AD97" s="155"/>
      <c r="AE97" s="155"/>
      <c r="AF97" s="3"/>
      <c r="AG97" s="3"/>
      <c r="AH97" s="3"/>
      <c r="AI97" s="3"/>
      <c r="AJ97" s="3"/>
      <c r="AK97" s="3"/>
      <c r="AL97" s="3"/>
      <c r="AM97" s="3"/>
      <c r="AN97" s="8"/>
    </row>
    <row r="98" spans="1:40" ht="15.75" x14ac:dyDescent="0.25">
      <c r="A98" s="46"/>
      <c r="B98" s="45">
        <f t="shared" si="7"/>
        <v>75</v>
      </c>
      <c r="C98" s="47" t="s">
        <v>74</v>
      </c>
      <c r="D98" s="47" t="s">
        <v>75</v>
      </c>
      <c r="E98" s="47">
        <v>101.9</v>
      </c>
      <c r="F98" s="47">
        <v>0</v>
      </c>
      <c r="G98" s="47">
        <v>105.265</v>
      </c>
      <c r="H98" s="49">
        <v>0</v>
      </c>
      <c r="I98" s="47">
        <v>88.036825575769399</v>
      </c>
      <c r="J98" s="47">
        <v>101.9</v>
      </c>
      <c r="K98" s="47">
        <v>675.722631518085</v>
      </c>
      <c r="L98" s="47">
        <v>0.72991705767190895</v>
      </c>
      <c r="M98" s="47">
        <v>679.66544831041801</v>
      </c>
      <c r="N98" s="47">
        <v>0.72568272556167202</v>
      </c>
      <c r="O98" s="47">
        <v>13.070489390584999</v>
      </c>
      <c r="P98" s="47">
        <v>1788.5932850274201</v>
      </c>
      <c r="Q98" s="47">
        <v>690.92508742339101</v>
      </c>
      <c r="R98" s="47">
        <v>1.3366623247495999</v>
      </c>
      <c r="S98" s="47">
        <v>13.2870209119883</v>
      </c>
      <c r="T98" s="47">
        <v>971.03900212280405</v>
      </c>
      <c r="U98" s="47">
        <v>671.90824939721801</v>
      </c>
      <c r="V98" s="47">
        <v>0.73406075225669398</v>
      </c>
      <c r="W98" s="47">
        <v>12.921312488408001</v>
      </c>
      <c r="X98" s="47">
        <v>1768.1796036768901</v>
      </c>
      <c r="Y98" s="3"/>
      <c r="Z98" s="155"/>
      <c r="AA98" s="155">
        <f t="shared" si="4"/>
        <v>0</v>
      </c>
      <c r="AB98" s="155">
        <f t="shared" si="5"/>
        <v>101.9</v>
      </c>
      <c r="AC98" s="155">
        <f t="shared" si="6"/>
        <v>0.73411154461794281</v>
      </c>
      <c r="AD98" s="155"/>
      <c r="AE98" s="155"/>
      <c r="AF98" s="3"/>
      <c r="AG98" s="3"/>
      <c r="AH98" s="3"/>
      <c r="AI98" s="3"/>
      <c r="AJ98" s="3"/>
      <c r="AK98" s="3"/>
      <c r="AL98" s="3"/>
      <c r="AM98" s="3"/>
      <c r="AN98" s="8"/>
    </row>
    <row r="99" spans="1:40" ht="15.75" x14ac:dyDescent="0.25">
      <c r="A99" s="46"/>
      <c r="B99" s="45">
        <f t="shared" si="7"/>
        <v>76</v>
      </c>
      <c r="C99" s="47" t="s">
        <v>75</v>
      </c>
      <c r="D99" s="47" t="s">
        <v>76</v>
      </c>
      <c r="E99" s="47">
        <v>73.260000000000005</v>
      </c>
      <c r="F99" s="47">
        <v>0</v>
      </c>
      <c r="G99" s="47">
        <v>87.58</v>
      </c>
      <c r="H99" s="49">
        <v>-5</v>
      </c>
      <c r="I99" s="47">
        <v>86.2100519161298</v>
      </c>
      <c r="J99" s="47">
        <v>73.430426935978005</v>
      </c>
      <c r="K99" s="47">
        <v>676.80619798035195</v>
      </c>
      <c r="L99" s="47">
        <v>0.37842636749528602</v>
      </c>
      <c r="M99" s="47">
        <v>680.20777764208697</v>
      </c>
      <c r="N99" s="47">
        <v>0.37653393480420699</v>
      </c>
      <c r="O99" s="47">
        <v>13.0809188008094</v>
      </c>
      <c r="P99" s="47">
        <v>1790.0204674791801</v>
      </c>
      <c r="Q99" s="47">
        <v>685.35565943249105</v>
      </c>
      <c r="R99" s="47">
        <v>0.699745967645647</v>
      </c>
      <c r="S99" s="47">
        <v>13.179916527547901</v>
      </c>
      <c r="T99" s="47">
        <v>963.21162416661105</v>
      </c>
      <c r="U99" s="47">
        <v>672.45057820508703</v>
      </c>
      <c r="V99" s="47">
        <v>0.38087752364440203</v>
      </c>
      <c r="W99" s="47">
        <v>12.931741888559401</v>
      </c>
      <c r="X99" s="47">
        <v>1769.60678475023</v>
      </c>
      <c r="Y99" s="3"/>
      <c r="Z99" s="155"/>
      <c r="AA99" s="155">
        <f t="shared" si="4"/>
        <v>120.68221612045538</v>
      </c>
      <c r="AB99" s="155">
        <f t="shared" si="5"/>
        <v>314.62443224091078</v>
      </c>
      <c r="AC99" s="155">
        <f t="shared" si="6"/>
        <v>6.9968749902669369</v>
      </c>
      <c r="AD99" s="155"/>
      <c r="AE99" s="155"/>
      <c r="AF99" s="3"/>
      <c r="AG99" s="3"/>
      <c r="AH99" s="3"/>
      <c r="AI99" s="3"/>
      <c r="AJ99" s="3"/>
      <c r="AK99" s="3"/>
      <c r="AL99" s="3"/>
      <c r="AM99" s="3"/>
      <c r="AN99" s="8"/>
    </row>
    <row r="100" spans="1:40" ht="15.75" x14ac:dyDescent="0.25">
      <c r="A100" s="46"/>
      <c r="B100" s="45">
        <f t="shared" si="7"/>
        <v>77</v>
      </c>
      <c r="C100" s="47" t="s">
        <v>76</v>
      </c>
      <c r="D100" s="47" t="s">
        <v>77</v>
      </c>
      <c r="E100" s="47">
        <v>59.74</v>
      </c>
      <c r="F100" s="47">
        <v>73</v>
      </c>
      <c r="G100" s="47">
        <v>86.19</v>
      </c>
      <c r="H100" s="49">
        <v>0</v>
      </c>
      <c r="I100" s="47">
        <v>59.74</v>
      </c>
      <c r="J100" s="47">
        <v>59.74</v>
      </c>
      <c r="K100" s="47">
        <v>675.90469357471204</v>
      </c>
      <c r="L100" s="47">
        <v>0.25080638233689301</v>
      </c>
      <c r="M100" s="47">
        <v>679.11092530929</v>
      </c>
      <c r="N100" s="47">
        <v>0.24962227035707599</v>
      </c>
      <c r="O100" s="47">
        <v>13.0598254867171</v>
      </c>
      <c r="P100" s="47">
        <v>1787.13401397182</v>
      </c>
      <c r="Q100" s="47">
        <v>682.05289894595603</v>
      </c>
      <c r="R100" s="47">
        <v>0.46538960510266703</v>
      </c>
      <c r="S100" s="47">
        <v>13.1164019028068</v>
      </c>
      <c r="T100" s="47">
        <v>958.56986298949698</v>
      </c>
      <c r="U100" s="47">
        <v>671.35372568374703</v>
      </c>
      <c r="V100" s="47">
        <v>0.25250654686893897</v>
      </c>
      <c r="W100" s="47">
        <v>12.9106485708413</v>
      </c>
      <c r="X100" s="47">
        <v>1766.7203307467</v>
      </c>
      <c r="Y100" s="3"/>
      <c r="Z100" s="155"/>
      <c r="AA100" s="155">
        <f t="shared" si="4"/>
        <v>0</v>
      </c>
      <c r="AB100" s="155">
        <f t="shared" si="5"/>
        <v>59.74</v>
      </c>
      <c r="AC100" s="155">
        <f t="shared" si="6"/>
        <v>0.25251256179604142</v>
      </c>
      <c r="AD100" s="155"/>
      <c r="AE100" s="155"/>
      <c r="AF100" s="3"/>
      <c r="AG100" s="3"/>
      <c r="AH100" s="3"/>
      <c r="AI100" s="3"/>
      <c r="AJ100" s="3"/>
      <c r="AK100" s="3"/>
      <c r="AL100" s="3"/>
      <c r="AM100" s="3"/>
    </row>
    <row r="101" spans="1:40" ht="15.75" x14ac:dyDescent="0.25">
      <c r="A101" s="46"/>
      <c r="B101" s="45">
        <f t="shared" si="7"/>
        <v>78</v>
      </c>
      <c r="C101" s="47" t="s">
        <v>77</v>
      </c>
      <c r="D101" s="47" t="s">
        <v>78</v>
      </c>
      <c r="E101" s="47">
        <v>88.15</v>
      </c>
      <c r="F101" s="47">
        <v>40</v>
      </c>
      <c r="G101" s="47">
        <v>73.944999999999993</v>
      </c>
      <c r="H101" s="49">
        <v>0</v>
      </c>
      <c r="I101" s="47">
        <v>88.15</v>
      </c>
      <c r="J101" s="47">
        <v>88.15</v>
      </c>
      <c r="K101" s="47">
        <v>675.79245680428505</v>
      </c>
      <c r="L101" s="47">
        <v>0.54616630451217496</v>
      </c>
      <c r="M101" s="47">
        <v>679.45272816947102</v>
      </c>
      <c r="N101" s="47">
        <v>0.54322405878682301</v>
      </c>
      <c r="O101" s="47">
        <v>13.066398618643699</v>
      </c>
      <c r="P101" s="47">
        <v>1788.0334951828199</v>
      </c>
      <c r="Q101" s="47">
        <v>687.52180838058598</v>
      </c>
      <c r="R101" s="47">
        <v>1.0052230903227599</v>
      </c>
      <c r="S101" s="47">
        <v>13.221573238088199</v>
      </c>
      <c r="T101" s="47">
        <v>966.25597029225503</v>
      </c>
      <c r="U101" s="47">
        <v>671.69552898353004</v>
      </c>
      <c r="V101" s="47">
        <v>0.54949758160300299</v>
      </c>
      <c r="W101" s="47">
        <v>12.9172217112217</v>
      </c>
      <c r="X101" s="47">
        <v>1767.61981311455</v>
      </c>
      <c r="Y101" s="3"/>
      <c r="Z101" s="155"/>
      <c r="AA101" s="155">
        <f t="shared" si="4"/>
        <v>0</v>
      </c>
      <c r="AB101" s="155">
        <f t="shared" si="5"/>
        <v>88.15</v>
      </c>
      <c r="AC101" s="155">
        <f t="shared" si="6"/>
        <v>0.54952605245469865</v>
      </c>
      <c r="AD101" s="155"/>
      <c r="AE101" s="155"/>
      <c r="AF101" s="3"/>
      <c r="AG101" s="3"/>
      <c r="AH101" s="3"/>
      <c r="AI101" s="3"/>
      <c r="AJ101" s="3"/>
      <c r="AK101" s="3"/>
      <c r="AL101" s="3"/>
      <c r="AM101" s="3"/>
    </row>
    <row r="102" spans="1:40" ht="15.75" x14ac:dyDescent="0.25">
      <c r="A102" s="46"/>
      <c r="B102" s="45">
        <f t="shared" si="7"/>
        <v>79</v>
      </c>
      <c r="C102" s="47" t="s">
        <v>78</v>
      </c>
      <c r="D102" s="47" t="s">
        <v>79</v>
      </c>
      <c r="E102" s="47">
        <v>86.6</v>
      </c>
      <c r="F102" s="47">
        <v>0</v>
      </c>
      <c r="G102" s="47">
        <v>87.375</v>
      </c>
      <c r="H102" s="49">
        <v>0</v>
      </c>
      <c r="I102" s="47">
        <v>87.385310550458101</v>
      </c>
      <c r="J102" s="47">
        <v>86.6</v>
      </c>
      <c r="K102" s="47">
        <v>675.79969351969498</v>
      </c>
      <c r="L102" s="47">
        <v>0.52712231659160702</v>
      </c>
      <c r="M102" s="47">
        <v>679.43068512281798</v>
      </c>
      <c r="N102" s="47">
        <v>0.52430528647025398</v>
      </c>
      <c r="O102" s="47">
        <v>13.0659747139003</v>
      </c>
      <c r="P102" s="47">
        <v>1787.9754871653099</v>
      </c>
      <c r="Q102" s="47">
        <v>687.16913243232898</v>
      </c>
      <c r="R102" s="47">
        <v>0.97068080707127602</v>
      </c>
      <c r="S102" s="47">
        <v>13.214791008314</v>
      </c>
      <c r="T102" s="47">
        <v>965.76031293793199</v>
      </c>
      <c r="U102" s="47">
        <v>671.67348590857796</v>
      </c>
      <c r="V102" s="47">
        <v>0.53036052110665999</v>
      </c>
      <c r="W102" s="47">
        <v>12.9167978059342</v>
      </c>
      <c r="X102" s="47">
        <v>1767.5618050225701</v>
      </c>
      <c r="Y102" s="3"/>
      <c r="Z102" s="155"/>
      <c r="AA102" s="155">
        <f t="shared" si="4"/>
        <v>0</v>
      </c>
      <c r="AB102" s="155">
        <f t="shared" si="5"/>
        <v>86.6</v>
      </c>
      <c r="AC102" s="155">
        <f t="shared" si="6"/>
        <v>0.53038704426316441</v>
      </c>
      <c r="AD102" s="155"/>
      <c r="AE102" s="155"/>
      <c r="AF102" s="3"/>
      <c r="AG102" s="3"/>
      <c r="AH102" s="3"/>
      <c r="AI102" s="3"/>
      <c r="AJ102" s="3"/>
      <c r="AK102" s="3"/>
      <c r="AL102" s="3"/>
      <c r="AM102" s="3"/>
    </row>
    <row r="103" spans="1:40" ht="15.75" x14ac:dyDescent="0.25">
      <c r="A103" s="46"/>
      <c r="B103" s="45">
        <f t="shared" si="7"/>
        <v>80</v>
      </c>
      <c r="C103" s="47" t="s">
        <v>79</v>
      </c>
      <c r="D103" s="47" t="s">
        <v>80</v>
      </c>
      <c r="E103" s="47">
        <v>89.89</v>
      </c>
      <c r="F103" s="47">
        <v>5</v>
      </c>
      <c r="G103" s="47">
        <v>88.245000000000005</v>
      </c>
      <c r="H103" s="49">
        <v>0</v>
      </c>
      <c r="I103" s="47">
        <v>89.89</v>
      </c>
      <c r="J103" s="47">
        <v>89.89</v>
      </c>
      <c r="K103" s="47">
        <v>675.78417987169701</v>
      </c>
      <c r="L103" s="47">
        <v>0.56794770606034195</v>
      </c>
      <c r="M103" s="47">
        <v>679.477940487826</v>
      </c>
      <c r="N103" s="47">
        <v>0.56486024325447004</v>
      </c>
      <c r="O103" s="47">
        <v>13.0668834709197</v>
      </c>
      <c r="P103" s="47">
        <v>1788.09984338902</v>
      </c>
      <c r="Q103" s="47">
        <v>687.92518797957496</v>
      </c>
      <c r="R103" s="47">
        <v>1.04468618353539</v>
      </c>
      <c r="S103" s="47">
        <v>13.229330538068799</v>
      </c>
      <c r="T103" s="47">
        <v>966.82288750283101</v>
      </c>
      <c r="U103" s="47">
        <v>671.72074133424496</v>
      </c>
      <c r="V103" s="47">
        <v>0.57138339064480104</v>
      </c>
      <c r="W103" s="47">
        <v>12.917706564120101</v>
      </c>
      <c r="X103" s="47">
        <v>1767.6861614059101</v>
      </c>
      <c r="Y103" s="3"/>
      <c r="Z103" s="155"/>
      <c r="AA103" s="155">
        <f t="shared" si="4"/>
        <v>0</v>
      </c>
      <c r="AB103" s="155">
        <f t="shared" si="5"/>
        <v>89.89</v>
      </c>
      <c r="AC103" s="155">
        <f t="shared" si="6"/>
        <v>0.57141417344839363</v>
      </c>
      <c r="AD103" s="155"/>
      <c r="AE103" s="155"/>
      <c r="AF103" s="3"/>
      <c r="AG103" s="3"/>
      <c r="AH103" s="3"/>
      <c r="AI103" s="3"/>
      <c r="AJ103" s="3"/>
      <c r="AK103" s="3"/>
      <c r="AL103" s="3"/>
      <c r="AM103" s="3"/>
    </row>
    <row r="104" spans="1:40" ht="15.75" x14ac:dyDescent="0.25">
      <c r="A104" s="46"/>
      <c r="B104" s="45">
        <f t="shared" si="7"/>
        <v>81</v>
      </c>
      <c r="C104" s="47" t="s">
        <v>80</v>
      </c>
      <c r="D104" s="47" t="s">
        <v>81</v>
      </c>
      <c r="E104" s="47">
        <v>87.29</v>
      </c>
      <c r="F104" s="47">
        <v>15</v>
      </c>
      <c r="G104" s="47">
        <v>88.59</v>
      </c>
      <c r="H104" s="49">
        <v>0</v>
      </c>
      <c r="I104" s="47">
        <v>87.29</v>
      </c>
      <c r="J104" s="47">
        <v>87.29</v>
      </c>
      <c r="K104" s="47">
        <v>675.79648788730003</v>
      </c>
      <c r="L104" s="47">
        <v>0.53555819131507099</v>
      </c>
      <c r="M104" s="47">
        <v>679.44044940685399</v>
      </c>
      <c r="N104" s="47">
        <v>0.53268589626355101</v>
      </c>
      <c r="O104" s="47">
        <v>13.066162488593401</v>
      </c>
      <c r="P104" s="47">
        <v>1788.00118264962</v>
      </c>
      <c r="Q104" s="47">
        <v>687.32535559522103</v>
      </c>
      <c r="R104" s="47">
        <v>0.98598639601270599</v>
      </c>
      <c r="S104" s="47">
        <v>13.217795299908101</v>
      </c>
      <c r="T104" s="47">
        <v>965.97987188428397</v>
      </c>
      <c r="U104" s="47">
        <v>671.68325020514999</v>
      </c>
      <c r="V104" s="47">
        <v>0.53883782964583005</v>
      </c>
      <c r="W104" s="47">
        <v>12.9169855808683</v>
      </c>
      <c r="X104" s="47">
        <v>1767.58750053987</v>
      </c>
      <c r="Y104" s="3"/>
      <c r="Z104" s="155"/>
      <c r="AA104" s="155">
        <f t="shared" si="4"/>
        <v>0</v>
      </c>
      <c r="AB104" s="155">
        <f t="shared" si="5"/>
        <v>87.29</v>
      </c>
      <c r="AC104" s="155">
        <f t="shared" si="6"/>
        <v>0.53886520708436048</v>
      </c>
      <c r="AD104" s="155"/>
      <c r="AE104" s="155"/>
      <c r="AF104" s="3"/>
      <c r="AG104" s="3"/>
      <c r="AH104" s="3"/>
      <c r="AI104" s="3"/>
      <c r="AJ104" s="3"/>
      <c r="AK104" s="3"/>
      <c r="AL104" s="3"/>
      <c r="AM104" s="3"/>
    </row>
    <row r="105" spans="1:40" ht="15.75" x14ac:dyDescent="0.25">
      <c r="A105" s="46"/>
      <c r="B105" s="45">
        <f t="shared" si="7"/>
        <v>82</v>
      </c>
      <c r="C105" s="47" t="s">
        <v>81</v>
      </c>
      <c r="D105" s="47" t="s">
        <v>82</v>
      </c>
      <c r="E105" s="47">
        <v>105.43</v>
      </c>
      <c r="F105" s="47">
        <v>13</v>
      </c>
      <c r="G105" s="47">
        <v>96.36</v>
      </c>
      <c r="H105" s="49">
        <v>0</v>
      </c>
      <c r="I105" s="47">
        <v>105.43</v>
      </c>
      <c r="J105" s="47">
        <v>105.43</v>
      </c>
      <c r="K105" s="47">
        <v>675.70307297618001</v>
      </c>
      <c r="L105" s="47">
        <v>0.781386904790076</v>
      </c>
      <c r="M105" s="47">
        <v>679.72504314760999</v>
      </c>
      <c r="N105" s="47">
        <v>0.77676339583583998</v>
      </c>
      <c r="O105" s="47">
        <v>13.071635445146301</v>
      </c>
      <c r="P105" s="47">
        <v>1788.7501135463399</v>
      </c>
      <c r="Q105" s="47">
        <v>691.878497790643</v>
      </c>
      <c r="R105" s="47">
        <v>1.4289034359931501</v>
      </c>
      <c r="S105" s="47">
        <v>13.3053557267431</v>
      </c>
      <c r="T105" s="47">
        <v>972.37894283198</v>
      </c>
      <c r="U105" s="47">
        <v>671.96784431070398</v>
      </c>
      <c r="V105" s="47">
        <v>0.78573035483803699</v>
      </c>
      <c r="W105" s="47">
        <v>12.9224585444366</v>
      </c>
      <c r="X105" s="47">
        <v>1768.33643239659</v>
      </c>
      <c r="Y105" s="3"/>
      <c r="Z105" s="155"/>
      <c r="AA105" s="155">
        <f t="shared" si="4"/>
        <v>0</v>
      </c>
      <c r="AB105" s="155">
        <f t="shared" si="5"/>
        <v>105.43</v>
      </c>
      <c r="AC105" s="155">
        <f t="shared" si="6"/>
        <v>0.78578854422525846</v>
      </c>
      <c r="AD105" s="155"/>
      <c r="AE105" s="155"/>
      <c r="AF105" s="3"/>
      <c r="AG105" s="3"/>
      <c r="AH105" s="3"/>
      <c r="AI105" s="3"/>
      <c r="AJ105" s="3"/>
      <c r="AK105" s="3"/>
      <c r="AL105" s="3"/>
      <c r="AM105" s="3"/>
    </row>
    <row r="106" spans="1:40" ht="15.75" x14ac:dyDescent="0.25">
      <c r="A106" s="46"/>
      <c r="B106" s="45">
        <f t="shared" si="7"/>
        <v>83</v>
      </c>
      <c r="C106" s="47" t="s">
        <v>82</v>
      </c>
      <c r="D106" s="47" t="s">
        <v>83</v>
      </c>
      <c r="E106" s="47">
        <v>60.45</v>
      </c>
      <c r="F106" s="47">
        <v>0</v>
      </c>
      <c r="G106" s="47">
        <v>82.94</v>
      </c>
      <c r="H106" s="49">
        <v>0</v>
      </c>
      <c r="I106" s="47">
        <v>91.6321117294587</v>
      </c>
      <c r="J106" s="47">
        <v>60.45</v>
      </c>
      <c r="K106" s="47">
        <v>675.90241438154203</v>
      </c>
      <c r="L106" s="47">
        <v>0.25680425910125299</v>
      </c>
      <c r="M106" s="47">
        <v>679.117864803781</v>
      </c>
      <c r="N106" s="47">
        <v>0.25558835622760601</v>
      </c>
      <c r="O106" s="47">
        <v>13.059958938534299</v>
      </c>
      <c r="P106" s="47">
        <v>1787.1522757994201</v>
      </c>
      <c r="Q106" s="47">
        <v>682.163937725285</v>
      </c>
      <c r="R106" s="47">
        <v>0.47643993290096098</v>
      </c>
      <c r="S106" s="47">
        <v>13.1185372639478</v>
      </c>
      <c r="T106" s="47">
        <v>958.72591896059998</v>
      </c>
      <c r="U106" s="47">
        <v>671.36066518717996</v>
      </c>
      <c r="V106" s="47">
        <v>0.25854153773159499</v>
      </c>
      <c r="W106" s="47">
        <v>12.9107820228304</v>
      </c>
      <c r="X106" s="47">
        <v>1766.7385925978399</v>
      </c>
      <c r="Y106" s="3"/>
      <c r="Z106" s="155"/>
      <c r="AA106" s="155">
        <f t="shared" si="4"/>
        <v>0</v>
      </c>
      <c r="AB106" s="155">
        <f t="shared" si="5"/>
        <v>60.45</v>
      </c>
      <c r="AC106" s="155">
        <f t="shared" si="6"/>
        <v>0.25854784354858085</v>
      </c>
      <c r="AD106" s="155"/>
      <c r="AE106" s="155"/>
      <c r="AF106" s="3"/>
      <c r="AG106" s="3"/>
      <c r="AH106" s="3"/>
      <c r="AI106" s="3"/>
      <c r="AJ106" s="3"/>
      <c r="AK106" s="3"/>
      <c r="AL106" s="3"/>
      <c r="AM106" s="3"/>
    </row>
    <row r="107" spans="1:40" ht="15.75" x14ac:dyDescent="0.25">
      <c r="A107" s="46"/>
      <c r="B107" s="45">
        <f t="shared" si="7"/>
        <v>84</v>
      </c>
      <c r="C107" s="47" t="s">
        <v>83</v>
      </c>
      <c r="D107" s="47" t="s">
        <v>84</v>
      </c>
      <c r="E107" s="47">
        <v>98.44</v>
      </c>
      <c r="F107" s="47">
        <v>0</v>
      </c>
      <c r="G107" s="47">
        <v>79.444999999999993</v>
      </c>
      <c r="H107" s="49">
        <v>0</v>
      </c>
      <c r="I107" s="47">
        <v>94.225055419674902</v>
      </c>
      <c r="J107" s="47">
        <v>98.44</v>
      </c>
      <c r="K107" s="47">
        <v>675.74115484127799</v>
      </c>
      <c r="L107" s="47">
        <v>0.68117147032152703</v>
      </c>
      <c r="M107" s="47">
        <v>679.60901200574801</v>
      </c>
      <c r="N107" s="47">
        <v>0.67729472074173602</v>
      </c>
      <c r="O107" s="47">
        <v>13.0694040770336</v>
      </c>
      <c r="P107" s="47">
        <v>1788.4447684361801</v>
      </c>
      <c r="Q107" s="47">
        <v>690.02219221364703</v>
      </c>
      <c r="R107" s="47">
        <v>1.24906331357467</v>
      </c>
      <c r="S107" s="47">
        <v>13.2696575425701</v>
      </c>
      <c r="T107" s="47">
        <v>969.77005635798798</v>
      </c>
      <c r="U107" s="47">
        <v>671.85181302025001</v>
      </c>
      <c r="V107" s="47">
        <v>0.685114763523197</v>
      </c>
      <c r="W107" s="47">
        <v>12.920227173466399</v>
      </c>
      <c r="X107" s="47">
        <v>1768.0310868954</v>
      </c>
      <c r="Y107" s="3"/>
      <c r="Z107" s="155"/>
      <c r="AA107" s="155">
        <f t="shared" si="4"/>
        <v>0</v>
      </c>
      <c r="AB107" s="155">
        <f t="shared" si="5"/>
        <v>98.44</v>
      </c>
      <c r="AC107" s="155">
        <f t="shared" si="6"/>
        <v>0.68515901183704142</v>
      </c>
      <c r="AD107" s="155"/>
      <c r="AE107" s="155"/>
      <c r="AF107" s="3"/>
      <c r="AG107" s="3"/>
      <c r="AH107" s="3"/>
      <c r="AI107" s="3"/>
      <c r="AJ107" s="3"/>
      <c r="AK107" s="3"/>
      <c r="AL107" s="3"/>
      <c r="AM107" s="3"/>
    </row>
    <row r="108" spans="1:40" ht="15.75" x14ac:dyDescent="0.25">
      <c r="A108" s="46"/>
      <c r="B108" s="45">
        <f t="shared" si="7"/>
        <v>85</v>
      </c>
      <c r="C108" s="47" t="s">
        <v>84</v>
      </c>
      <c r="D108" s="47" t="s">
        <v>85</v>
      </c>
      <c r="E108" s="47">
        <v>83.52</v>
      </c>
      <c r="F108" s="47">
        <v>0</v>
      </c>
      <c r="G108" s="47">
        <v>90.98</v>
      </c>
      <c r="H108" s="49">
        <v>0</v>
      </c>
      <c r="I108" s="47">
        <v>91.768655056285198</v>
      </c>
      <c r="J108" s="47">
        <v>83.52</v>
      </c>
      <c r="K108" s="47">
        <v>675.81369213411097</v>
      </c>
      <c r="L108" s="47">
        <v>0.49028385760235199</v>
      </c>
      <c r="M108" s="47">
        <v>679.38804710011902</v>
      </c>
      <c r="N108" s="47">
        <v>0.48770440606702498</v>
      </c>
      <c r="O108" s="47">
        <v>13.0651547519254</v>
      </c>
      <c r="P108" s="47">
        <v>1787.8632818424201</v>
      </c>
      <c r="Q108" s="47">
        <v>686.48694221228004</v>
      </c>
      <c r="R108" s="47">
        <v>0.90375974201795395</v>
      </c>
      <c r="S108" s="47">
        <v>13.2016719656208</v>
      </c>
      <c r="T108" s="47">
        <v>964.80155008130203</v>
      </c>
      <c r="U108" s="47">
        <v>671.63084783111901</v>
      </c>
      <c r="V108" s="47">
        <v>0.49333729245759</v>
      </c>
      <c r="W108" s="47">
        <v>12.9159778429061</v>
      </c>
      <c r="X108" s="47">
        <v>1767.4495995555801</v>
      </c>
      <c r="Y108" s="3"/>
      <c r="Z108" s="155"/>
      <c r="AA108" s="155">
        <f t="shared" si="4"/>
        <v>0</v>
      </c>
      <c r="AB108" s="155">
        <f t="shared" si="5"/>
        <v>83.52</v>
      </c>
      <c r="AC108" s="155">
        <f t="shared" si="6"/>
        <v>0.49336024324983346</v>
      </c>
      <c r="AD108" s="155"/>
      <c r="AE108" s="155"/>
    </row>
    <row r="109" spans="1:40" ht="15.75" x14ac:dyDescent="0.25">
      <c r="A109" s="46"/>
      <c r="B109" s="45">
        <f t="shared" si="7"/>
        <v>86</v>
      </c>
      <c r="C109" s="47" t="s">
        <v>85</v>
      </c>
      <c r="D109" s="47" t="s">
        <v>86</v>
      </c>
      <c r="E109" s="47">
        <v>90.46</v>
      </c>
      <c r="F109" s="47">
        <v>0</v>
      </c>
      <c r="G109" s="47">
        <v>86.99</v>
      </c>
      <c r="H109" s="49">
        <v>0</v>
      </c>
      <c r="I109" s="47">
        <v>91.500096775493702</v>
      </c>
      <c r="J109" s="47">
        <v>90.46</v>
      </c>
      <c r="K109" s="47">
        <v>675.78143323844802</v>
      </c>
      <c r="L109" s="47">
        <v>0.57517568829513899</v>
      </c>
      <c r="M109" s="47">
        <v>679.48630717332105</v>
      </c>
      <c r="N109" s="47">
        <v>0.57203956414805801</v>
      </c>
      <c r="O109" s="47">
        <v>13.067044368717699</v>
      </c>
      <c r="P109" s="47">
        <v>1788.12186098242</v>
      </c>
      <c r="Q109" s="47">
        <v>688.05904846837404</v>
      </c>
      <c r="R109" s="47">
        <v>1.0577712471288001</v>
      </c>
      <c r="S109" s="47">
        <v>13.231904778238</v>
      </c>
      <c r="T109" s="47">
        <v>967.01101752999705</v>
      </c>
      <c r="U109" s="47">
        <v>671.72910803047705</v>
      </c>
      <c r="V109" s="47">
        <v>0.57864553784137096</v>
      </c>
      <c r="W109" s="47">
        <v>12.917867462124599</v>
      </c>
      <c r="X109" s="47">
        <v>1767.7081790275699</v>
      </c>
      <c r="Y109" s="3"/>
      <c r="Z109" s="155"/>
      <c r="AA109" s="155">
        <f t="shared" si="4"/>
        <v>0</v>
      </c>
      <c r="AB109" s="155">
        <f t="shared" si="5"/>
        <v>90.46</v>
      </c>
      <c r="AC109" s="155">
        <f t="shared" si="6"/>
        <v>0.57867710771708281</v>
      </c>
      <c r="AD109" s="155"/>
      <c r="AE109" s="155"/>
    </row>
    <row r="110" spans="1:40" ht="15.75" x14ac:dyDescent="0.25">
      <c r="A110" s="46"/>
      <c r="B110" s="45">
        <f t="shared" si="7"/>
        <v>87</v>
      </c>
      <c r="C110" s="47" t="s">
        <v>86</v>
      </c>
      <c r="D110" s="47" t="s">
        <v>87</v>
      </c>
      <c r="E110" s="47">
        <v>82.68</v>
      </c>
      <c r="F110" s="47">
        <v>0</v>
      </c>
      <c r="G110" s="47">
        <v>86.57</v>
      </c>
      <c r="H110" s="49">
        <v>0</v>
      </c>
      <c r="I110" s="47">
        <v>90.1579604554735</v>
      </c>
      <c r="J110" s="47">
        <v>82.68</v>
      </c>
      <c r="K110" s="47">
        <v>675.81742186820395</v>
      </c>
      <c r="L110" s="47">
        <v>0.48046876788465498</v>
      </c>
      <c r="M110" s="47">
        <v>679.37668719386602</v>
      </c>
      <c r="N110" s="47">
        <v>0.47795158432827001</v>
      </c>
      <c r="O110" s="47">
        <v>13.064936292189699</v>
      </c>
      <c r="P110" s="47">
        <v>1787.8333873522799</v>
      </c>
      <c r="Q110" s="47">
        <v>686.30518707517399</v>
      </c>
      <c r="R110" s="47">
        <v>0.88590663825504501</v>
      </c>
      <c r="S110" s="47">
        <v>13.1981766745226</v>
      </c>
      <c r="T110" s="47">
        <v>964.54610802227398</v>
      </c>
      <c r="U110" s="47">
        <v>671.61948791027203</v>
      </c>
      <c r="V110" s="47">
        <v>0.48347192099848801</v>
      </c>
      <c r="W110" s="47">
        <v>12.915759382889799</v>
      </c>
      <c r="X110" s="47">
        <v>1767.41970502703</v>
      </c>
      <c r="Y110" s="3"/>
      <c r="Z110" s="155"/>
      <c r="AA110" s="155">
        <f t="shared" si="4"/>
        <v>0</v>
      </c>
      <c r="AB110" s="155">
        <f t="shared" si="5"/>
        <v>82.68</v>
      </c>
      <c r="AC110" s="155">
        <f t="shared" si="6"/>
        <v>0.48349396342976403</v>
      </c>
      <c r="AD110" s="155"/>
      <c r="AE110" s="155"/>
    </row>
    <row r="111" spans="1:40" ht="15.75" x14ac:dyDescent="0.25">
      <c r="A111" s="46"/>
      <c r="B111" s="45">
        <f t="shared" si="7"/>
        <v>88</v>
      </c>
      <c r="C111" s="47" t="s">
        <v>87</v>
      </c>
      <c r="D111" s="47" t="s">
        <v>89</v>
      </c>
      <c r="E111" s="47">
        <v>41.97</v>
      </c>
      <c r="F111" s="47">
        <v>90</v>
      </c>
      <c r="G111" s="47">
        <v>62.325000000000003</v>
      </c>
      <c r="H111" s="49">
        <v>0</v>
      </c>
      <c r="I111" s="47">
        <v>41.97</v>
      </c>
      <c r="J111" s="47">
        <v>41.97</v>
      </c>
      <c r="K111" s="47">
        <v>675.95296310249296</v>
      </c>
      <c r="L111" s="47">
        <v>0.12378130922892799</v>
      </c>
      <c r="M111" s="47">
        <v>678.96397293100802</v>
      </c>
      <c r="N111" s="47">
        <v>0.123232374744134</v>
      </c>
      <c r="O111" s="47">
        <v>13.056999479442499</v>
      </c>
      <c r="P111" s="47">
        <v>1786.7472971868599</v>
      </c>
      <c r="Q111" s="47">
        <v>679.70146118841399</v>
      </c>
      <c r="R111" s="47">
        <v>0.23049634131628399</v>
      </c>
      <c r="S111" s="47">
        <v>13.071181945931</v>
      </c>
      <c r="T111" s="47">
        <v>955.26510851582202</v>
      </c>
      <c r="U111" s="47">
        <v>671.20677311594898</v>
      </c>
      <c r="V111" s="47">
        <v>0.124656582891106</v>
      </c>
      <c r="W111" s="47">
        <v>12.907822559922099</v>
      </c>
      <c r="X111" s="47">
        <v>1766.3336134630199</v>
      </c>
      <c r="Y111" s="3"/>
      <c r="Z111" s="155"/>
      <c r="AA111" s="155">
        <f t="shared" si="4"/>
        <v>0</v>
      </c>
      <c r="AB111" s="155">
        <f t="shared" si="5"/>
        <v>41.97</v>
      </c>
      <c r="AC111" s="155">
        <f t="shared" si="6"/>
        <v>0.12465804914281789</v>
      </c>
      <c r="AD111" s="155"/>
      <c r="AE111" s="155"/>
    </row>
    <row r="112" spans="1:40" ht="15.75" x14ac:dyDescent="0.25">
      <c r="A112" s="46"/>
      <c r="B112" s="46"/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3"/>
      <c r="X112" s="3"/>
      <c r="Y112" s="3"/>
      <c r="Z112" s="155"/>
      <c r="AA112" s="155"/>
      <c r="AB112" s="155"/>
      <c r="AC112" s="155"/>
      <c r="AD112" s="155"/>
      <c r="AE112" s="155"/>
    </row>
    <row r="113" spans="1:25" ht="15.75" x14ac:dyDescent="0.25">
      <c r="A113" s="46"/>
      <c r="B113" s="46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3"/>
      <c r="X113" s="3"/>
      <c r="Y113" s="3"/>
    </row>
    <row r="114" spans="1:25" ht="15.75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</row>
    <row r="115" spans="1:25" ht="15.75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 spans="1:25" ht="15.75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 spans="1:25" ht="15.75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 spans="1:25" ht="15.75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 spans="1:25" ht="15.75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</row>
    <row r="120" spans="1:25" ht="15.75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 spans="1:25" ht="15.75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spans="1:25" ht="15.75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 spans="1:25" ht="15.75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spans="1:25" ht="15.75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spans="1:25" ht="15.75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spans="1:25" ht="15.75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spans="1:25" ht="15.75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spans="1:25" ht="15.75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 spans="1:25" ht="15.75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</row>
    <row r="130" spans="1:25" ht="15.75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</row>
    <row r="131" spans="1:25" ht="15.75" x14ac:dyDescent="0.25">
      <c r="W131" s="3"/>
      <c r="X131" s="3"/>
      <c r="Y131" s="3"/>
    </row>
    <row r="132" spans="1:25" ht="15.75" x14ac:dyDescent="0.25">
      <c r="W132" s="3"/>
      <c r="X132" s="3"/>
      <c r="Y132" s="3"/>
    </row>
    <row r="133" spans="1:25" ht="15.75" x14ac:dyDescent="0.25">
      <c r="W133" s="3"/>
      <c r="X133" s="3"/>
      <c r="Y133" s="3"/>
    </row>
  </sheetData>
  <mergeCells count="14">
    <mergeCell ref="H21:H22"/>
    <mergeCell ref="I21:I22"/>
    <mergeCell ref="J21:J22"/>
    <mergeCell ref="B21:B22"/>
    <mergeCell ref="C21:D22"/>
    <mergeCell ref="E21:E22"/>
    <mergeCell ref="F21:F22"/>
    <mergeCell ref="G21:G22"/>
    <mergeCell ref="K21:L21"/>
    <mergeCell ref="M21:P21"/>
    <mergeCell ref="Q21:T21"/>
    <mergeCell ref="U21:X21"/>
    <mergeCell ref="J3:L3"/>
    <mergeCell ref="J4:L4"/>
  </mergeCells>
  <phoneticPr fontId="23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2DEAF-99C4-4929-A0DF-D0A72B47F5AA}">
  <dimension ref="A1:AN133"/>
  <sheetViews>
    <sheetView tabSelected="1" topLeftCell="A4" zoomScale="70" zoomScaleNormal="70" workbookViewId="0">
      <selection activeCell="G97" sqref="G97"/>
    </sheetView>
  </sheetViews>
  <sheetFormatPr baseColWidth="10" defaultColWidth="9.140625" defaultRowHeight="15" x14ac:dyDescent="0.25"/>
  <cols>
    <col min="1" max="2" width="8.28515625" bestFit="1" customWidth="1"/>
    <col min="3" max="3" width="6.5703125" bestFit="1" customWidth="1"/>
    <col min="4" max="4" width="22.42578125" customWidth="1"/>
    <col min="5" max="5" width="11.85546875" customWidth="1"/>
    <col min="6" max="6" width="10.7109375" customWidth="1"/>
    <col min="7" max="7" width="17.140625" customWidth="1"/>
    <col min="8" max="8" width="10.28515625" customWidth="1"/>
    <col min="9" max="9" width="17.28515625" bestFit="1" customWidth="1"/>
    <col min="10" max="10" width="19.42578125" bestFit="1" customWidth="1"/>
    <col min="11" max="11" width="21" bestFit="1" customWidth="1"/>
    <col min="12" max="12" width="19.42578125" bestFit="1" customWidth="1"/>
    <col min="13" max="15" width="17.28515625" bestFit="1" customWidth="1"/>
    <col min="16" max="16" width="18.42578125" bestFit="1" customWidth="1"/>
    <col min="17" max="20" width="17.28515625" bestFit="1" customWidth="1"/>
    <col min="21" max="21" width="19.42578125" bestFit="1" customWidth="1"/>
    <col min="22" max="22" width="17.28515625" bestFit="1" customWidth="1"/>
    <col min="23" max="23" width="18.7109375" bestFit="1" customWidth="1"/>
    <col min="24" max="24" width="18" bestFit="1" customWidth="1"/>
  </cols>
  <sheetData>
    <row r="1" spans="1:39" ht="23.25" x14ac:dyDescent="0.25">
      <c r="A1" s="1"/>
      <c r="B1" s="1"/>
      <c r="C1" s="2"/>
      <c r="D1" s="2" t="s">
        <v>132</v>
      </c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 ht="23.25" x14ac:dyDescent="0.25">
      <c r="A2" s="1"/>
      <c r="B2" s="2"/>
      <c r="C2" s="2"/>
      <c r="D2" s="3" t="s">
        <v>90</v>
      </c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</row>
    <row r="3" spans="1:39" ht="15.75" x14ac:dyDescent="0.25">
      <c r="A3" s="4"/>
      <c r="B3" s="5"/>
      <c r="C3" s="5"/>
      <c r="D3" s="3" t="s">
        <v>91</v>
      </c>
      <c r="E3" s="5"/>
      <c r="F3" s="5"/>
      <c r="G3" s="5"/>
      <c r="H3" s="5"/>
      <c r="I3" s="5"/>
      <c r="J3" s="161"/>
      <c r="K3" s="161"/>
      <c r="L3" s="161"/>
      <c r="M3" s="5"/>
      <c r="N3" s="5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</row>
    <row r="4" spans="1:39" ht="15.75" x14ac:dyDescent="0.25">
      <c r="A4" s="6"/>
      <c r="B4" s="6"/>
      <c r="C4" s="3"/>
      <c r="D4" s="3" t="s">
        <v>92</v>
      </c>
      <c r="E4" s="3"/>
      <c r="F4" s="3">
        <v>69</v>
      </c>
      <c r="G4" s="6" t="s">
        <v>93</v>
      </c>
      <c r="H4" s="3"/>
      <c r="I4" s="3"/>
      <c r="J4" s="162"/>
      <c r="K4" s="162"/>
      <c r="L4" s="162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</row>
    <row r="5" spans="1:39" ht="15.75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</row>
    <row r="6" spans="1:39" ht="16.5" thickBot="1" x14ac:dyDescent="0.3">
      <c r="A6" s="6"/>
      <c r="B6" s="7" t="s">
        <v>94</v>
      </c>
      <c r="C6" s="7"/>
      <c r="D6" s="7"/>
      <c r="E6" s="7"/>
      <c r="F6" s="7"/>
      <c r="G6" s="7"/>
      <c r="H6" s="7"/>
      <c r="I6" s="7"/>
      <c r="J6" s="7"/>
      <c r="K6" s="8"/>
      <c r="L6" s="8"/>
      <c r="M6" s="8"/>
      <c r="N6" s="8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</row>
    <row r="7" spans="1:39" ht="16.5" thickTop="1" x14ac:dyDescent="0.25">
      <c r="A7" s="6"/>
      <c r="B7" s="9" t="s">
        <v>95</v>
      </c>
      <c r="C7" s="10"/>
      <c r="D7" s="11" t="s">
        <v>96</v>
      </c>
      <c r="E7" s="8"/>
      <c r="F7" s="8"/>
      <c r="G7" s="12"/>
      <c r="H7" s="12"/>
      <c r="I7" s="8"/>
      <c r="J7" s="8"/>
      <c r="K7" s="8"/>
      <c r="L7" s="8"/>
      <c r="M7" s="8"/>
      <c r="N7" s="8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</row>
    <row r="8" spans="1:39" ht="15.75" x14ac:dyDescent="0.25">
      <c r="A8" s="6"/>
      <c r="B8" s="13" t="s">
        <v>97</v>
      </c>
      <c r="C8" s="14"/>
      <c r="D8" s="15" t="s">
        <v>98</v>
      </c>
      <c r="E8" s="8"/>
      <c r="F8" s="8"/>
      <c r="G8" s="16" t="s">
        <v>99</v>
      </c>
      <c r="H8" s="6"/>
      <c r="I8" s="8"/>
      <c r="J8" s="8"/>
      <c r="K8" s="8"/>
      <c r="L8" s="6"/>
      <c r="M8" s="8"/>
      <c r="N8" s="8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</row>
    <row r="9" spans="1:39" ht="15.75" x14ac:dyDescent="0.25">
      <c r="A9" s="6"/>
      <c r="B9" s="17" t="s">
        <v>100</v>
      </c>
      <c r="C9" s="18"/>
      <c r="D9" s="15" t="s">
        <v>101</v>
      </c>
      <c r="E9" s="8"/>
      <c r="F9" s="8"/>
      <c r="G9" s="6"/>
      <c r="H9" s="19"/>
      <c r="I9" s="6"/>
      <c r="J9" s="6"/>
      <c r="K9" s="6"/>
      <c r="L9" s="6"/>
      <c r="M9" s="8"/>
      <c r="N9" s="8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</row>
    <row r="10" spans="1:39" ht="16.5" thickBot="1" x14ac:dyDescent="0.3">
      <c r="A10" s="6"/>
      <c r="B10" s="17" t="s">
        <v>102</v>
      </c>
      <c r="C10" s="18"/>
      <c r="D10" s="20" t="s">
        <v>103</v>
      </c>
      <c r="E10" s="8"/>
      <c r="F10" s="8"/>
      <c r="G10" s="6"/>
      <c r="H10" s="6"/>
      <c r="I10" s="6"/>
      <c r="J10" s="6"/>
      <c r="K10" s="6"/>
      <c r="L10" s="6"/>
      <c r="M10" s="8"/>
      <c r="N10" s="8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</row>
    <row r="11" spans="1:39" ht="16.5" thickTop="1" x14ac:dyDescent="0.25">
      <c r="A11" s="6"/>
      <c r="B11" s="17" t="s">
        <v>104</v>
      </c>
      <c r="C11" s="18"/>
      <c r="D11" s="21">
        <v>0.69699999999999995</v>
      </c>
      <c r="E11" s="22"/>
      <c r="F11" s="22"/>
      <c r="G11" s="23" t="s">
        <v>105</v>
      </c>
      <c r="H11" s="24"/>
      <c r="I11" s="25" t="s">
        <v>133</v>
      </c>
      <c r="J11" s="25" t="s">
        <v>134</v>
      </c>
      <c r="K11" s="25" t="s">
        <v>106</v>
      </c>
      <c r="L11" s="26" t="s">
        <v>107</v>
      </c>
      <c r="M11" s="8"/>
      <c r="N11" s="8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</row>
    <row r="12" spans="1:39" ht="15.75" x14ac:dyDescent="0.25">
      <c r="A12" s="6"/>
      <c r="B12" s="17" t="s">
        <v>108</v>
      </c>
      <c r="C12" s="18"/>
      <c r="D12" s="27">
        <v>5352</v>
      </c>
      <c r="E12" s="8"/>
      <c r="F12" s="8"/>
      <c r="G12" s="28" t="s">
        <v>109</v>
      </c>
      <c r="H12" s="29"/>
      <c r="I12" s="30">
        <v>-5</v>
      </c>
      <c r="J12" s="30"/>
      <c r="K12" s="30"/>
      <c r="L12" s="31"/>
      <c r="M12" s="8"/>
      <c r="N12" s="8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</row>
    <row r="13" spans="1:39" ht="15.75" x14ac:dyDescent="0.25">
      <c r="A13" s="6"/>
      <c r="B13" s="17" t="s">
        <v>110</v>
      </c>
      <c r="C13" s="18"/>
      <c r="D13" s="27">
        <v>6230</v>
      </c>
      <c r="E13" s="8"/>
      <c r="F13" s="8"/>
      <c r="G13" s="28" t="s">
        <v>111</v>
      </c>
      <c r="H13" s="29"/>
      <c r="I13" s="30">
        <v>15</v>
      </c>
      <c r="J13" s="30">
        <v>90</v>
      </c>
      <c r="K13" s="30">
        <f>1.1*POWER(J13*1000/3600,2)*(1/16)*D15/1000</f>
        <v>0.88515625000000009</v>
      </c>
      <c r="L13" s="31"/>
      <c r="M13" s="8"/>
      <c r="N13" s="8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</row>
    <row r="14" spans="1:39" ht="15.75" x14ac:dyDescent="0.25">
      <c r="A14" s="6"/>
      <c r="B14" s="17" t="s">
        <v>110</v>
      </c>
      <c r="C14" s="18"/>
      <c r="D14" s="27">
        <v>7730</v>
      </c>
      <c r="E14" s="8"/>
      <c r="F14" s="8"/>
      <c r="G14" s="28" t="s">
        <v>112</v>
      </c>
      <c r="H14" s="29"/>
      <c r="I14" s="30">
        <v>25</v>
      </c>
      <c r="J14" s="30"/>
      <c r="K14" s="30"/>
      <c r="L14" s="31"/>
      <c r="M14" s="8"/>
      <c r="N14" s="8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</row>
    <row r="15" spans="1:39" ht="16.5" thickBot="1" x14ac:dyDescent="0.3">
      <c r="A15" s="6"/>
      <c r="B15" s="17" t="s">
        <v>113</v>
      </c>
      <c r="C15" s="18"/>
      <c r="D15" s="32">
        <v>20.6</v>
      </c>
      <c r="E15" s="8"/>
      <c r="F15" s="8"/>
      <c r="G15" s="33" t="s">
        <v>114</v>
      </c>
      <c r="H15" s="34"/>
      <c r="I15" s="35">
        <v>60</v>
      </c>
      <c r="J15" s="35"/>
      <c r="K15" s="35"/>
      <c r="L15" s="36"/>
      <c r="M15" s="8"/>
      <c r="N15" s="8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</row>
    <row r="16" spans="1:39" ht="16.5" thickTop="1" x14ac:dyDescent="0.25">
      <c r="A16" s="6"/>
      <c r="B16" s="17" t="s">
        <v>115</v>
      </c>
      <c r="C16" s="18"/>
      <c r="D16" s="27">
        <v>253.35</v>
      </c>
      <c r="E16" s="8"/>
      <c r="F16" s="8"/>
      <c r="G16" s="12"/>
      <c r="H16" s="12"/>
      <c r="I16" s="37"/>
      <c r="J16" s="37"/>
      <c r="K16" s="8"/>
      <c r="L16" s="8"/>
      <c r="M16" s="8"/>
      <c r="N16" s="8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</row>
    <row r="17" spans="1:40" ht="16.5" thickBot="1" x14ac:dyDescent="0.3">
      <c r="A17" s="6"/>
      <c r="B17" s="38" t="s">
        <v>135</v>
      </c>
      <c r="C17" s="39"/>
      <c r="D17" s="40">
        <v>2.3E-5</v>
      </c>
      <c r="E17" s="8"/>
      <c r="F17" s="8"/>
      <c r="G17" s="12"/>
      <c r="H17" s="12"/>
      <c r="I17" s="37"/>
      <c r="J17" s="41"/>
      <c r="K17" s="8"/>
      <c r="L17" s="8"/>
      <c r="M17" s="8"/>
      <c r="N17" s="8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</row>
    <row r="18" spans="1:40" ht="16.5" thickTop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</row>
    <row r="19" spans="1:40" ht="36.6" customHeight="1" x14ac:dyDescent="0.25">
      <c r="A19" s="6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</row>
    <row r="20" spans="1:40" ht="15.75" x14ac:dyDescent="0.25">
      <c r="A20" s="6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</row>
    <row r="21" spans="1:40" ht="15.6" customHeight="1" x14ac:dyDescent="0.25">
      <c r="A21" s="8"/>
      <c r="B21" s="166"/>
      <c r="C21" s="163" t="s">
        <v>116</v>
      </c>
      <c r="D21" s="163"/>
      <c r="E21" s="163" t="s">
        <v>117</v>
      </c>
      <c r="F21" s="163" t="s">
        <v>119</v>
      </c>
      <c r="G21" s="163" t="s">
        <v>118</v>
      </c>
      <c r="H21" s="163" t="s">
        <v>127</v>
      </c>
      <c r="I21" s="163" t="s">
        <v>120</v>
      </c>
      <c r="J21" s="164" t="s">
        <v>128</v>
      </c>
      <c r="K21" s="156" t="s">
        <v>112</v>
      </c>
      <c r="L21" s="157"/>
      <c r="M21" s="167" t="s">
        <v>109</v>
      </c>
      <c r="N21" s="168"/>
      <c r="O21" s="168"/>
      <c r="P21" s="169"/>
      <c r="Q21" s="167" t="s">
        <v>111</v>
      </c>
      <c r="R21" s="168"/>
      <c r="S21" s="168"/>
      <c r="T21" s="169"/>
      <c r="U21" s="167" t="s">
        <v>114</v>
      </c>
      <c r="V21" s="168"/>
      <c r="W21" s="168"/>
      <c r="X21" s="169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8"/>
    </row>
    <row r="22" spans="1:40" ht="26.45" customHeight="1" x14ac:dyDescent="0.25">
      <c r="A22" s="8"/>
      <c r="B22" s="166"/>
      <c r="C22" s="163"/>
      <c r="D22" s="163"/>
      <c r="E22" s="163"/>
      <c r="F22" s="163"/>
      <c r="G22" s="163"/>
      <c r="H22" s="163"/>
      <c r="I22" s="163"/>
      <c r="J22" s="165"/>
      <c r="K22" s="50" t="s">
        <v>121</v>
      </c>
      <c r="L22" s="50" t="s">
        <v>122</v>
      </c>
      <c r="M22" s="42" t="s">
        <v>123</v>
      </c>
      <c r="N22" s="42" t="s">
        <v>125</v>
      </c>
      <c r="O22" s="42" t="s">
        <v>124</v>
      </c>
      <c r="P22" s="42" t="s">
        <v>126</v>
      </c>
      <c r="Q22" s="43" t="s">
        <v>123</v>
      </c>
      <c r="R22" s="43" t="s">
        <v>125</v>
      </c>
      <c r="S22" s="43" t="s">
        <v>124</v>
      </c>
      <c r="T22" s="43" t="s">
        <v>126</v>
      </c>
      <c r="U22" s="44" t="s">
        <v>123</v>
      </c>
      <c r="V22" s="44" t="s">
        <v>125</v>
      </c>
      <c r="W22" s="44" t="s">
        <v>124</v>
      </c>
      <c r="X22" s="44" t="s">
        <v>126</v>
      </c>
      <c r="Y22" s="3"/>
      <c r="Z22" s="150"/>
      <c r="AA22" s="151" t="s">
        <v>142</v>
      </c>
      <c r="AB22" s="152" t="s">
        <v>143</v>
      </c>
      <c r="AC22" s="152" t="s">
        <v>144</v>
      </c>
      <c r="AD22" s="153" t="s">
        <v>145</v>
      </c>
      <c r="AE22" s="3"/>
      <c r="AF22" s="3"/>
      <c r="AG22" s="3"/>
      <c r="AH22" s="3"/>
      <c r="AI22" s="3"/>
      <c r="AJ22" s="3"/>
      <c r="AK22" s="3"/>
      <c r="AL22" s="3"/>
      <c r="AM22" s="3"/>
      <c r="AN22" s="8"/>
    </row>
    <row r="23" spans="1:40" ht="15.75" x14ac:dyDescent="0.25">
      <c r="A23" s="46"/>
      <c r="B23" s="45"/>
      <c r="C23" s="47"/>
      <c r="D23" s="47"/>
      <c r="E23" s="47"/>
      <c r="F23" s="47"/>
      <c r="G23" s="47"/>
      <c r="H23" s="49"/>
      <c r="I23" s="47"/>
      <c r="J23" s="47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7"/>
      <c r="V23" s="47"/>
      <c r="W23" s="47"/>
      <c r="X23" s="47"/>
      <c r="Y23" s="3"/>
      <c r="Z23" s="150"/>
      <c r="AA23" s="152"/>
      <c r="AB23" s="152"/>
      <c r="AC23" s="152"/>
      <c r="AD23" s="150"/>
      <c r="AE23" s="3"/>
      <c r="AF23" s="3"/>
      <c r="AG23" s="3"/>
      <c r="AH23" s="3"/>
      <c r="AI23" s="3"/>
      <c r="AJ23" s="3"/>
      <c r="AK23" s="3"/>
      <c r="AL23" s="3"/>
      <c r="AM23" s="3"/>
      <c r="AN23" s="8"/>
    </row>
    <row r="24" spans="1:40" ht="15.75" x14ac:dyDescent="0.25">
      <c r="A24" s="46"/>
      <c r="B24" s="45">
        <v>1</v>
      </c>
      <c r="C24" s="47" t="s">
        <v>0</v>
      </c>
      <c r="D24" s="47" t="s">
        <v>1</v>
      </c>
      <c r="E24" s="47">
        <v>89.92</v>
      </c>
      <c r="F24" s="47">
        <v>0</v>
      </c>
      <c r="G24" s="47">
        <v>79.375</v>
      </c>
      <c r="H24" s="49">
        <v>4</v>
      </c>
      <c r="I24" s="47">
        <v>92.351295258370797</v>
      </c>
      <c r="J24" s="47">
        <v>90.008924002012193</v>
      </c>
      <c r="K24" s="48">
        <v>1689.3306800628</v>
      </c>
      <c r="L24" s="48">
        <v>0.57489044546559598</v>
      </c>
      <c r="M24" s="48">
        <v>1693.0224363289601</v>
      </c>
      <c r="N24" s="48">
        <v>0.57363685581500201</v>
      </c>
      <c r="O24" s="48">
        <v>20.014451310189902</v>
      </c>
      <c r="P24" s="48">
        <v>1765.40400034303</v>
      </c>
      <c r="Q24" s="48">
        <v>1693.9042203593399</v>
      </c>
      <c r="R24" s="48">
        <v>0.80145880812539205</v>
      </c>
      <c r="S24" s="48">
        <v>20.0248755214486</v>
      </c>
      <c r="T24" s="48">
        <v>1263.57186387246</v>
      </c>
      <c r="U24" s="47">
        <v>1685.1305722262</v>
      </c>
      <c r="V24" s="47">
        <v>0.57632333256941004</v>
      </c>
      <c r="W24" s="47">
        <v>19.921155836697</v>
      </c>
      <c r="X24" s="47">
        <v>1758.96779452494</v>
      </c>
      <c r="Y24" s="3"/>
      <c r="Z24" s="150"/>
      <c r="AA24" s="152">
        <f t="shared" ref="AA24:AA75" si="0">+X24*ASINH(ABS(H24)/E24)</f>
        <v>78.220115462114393</v>
      </c>
      <c r="AB24" s="152">
        <f t="shared" ref="AB24:AB75" si="1">2*(AA24+E24/2)</f>
        <v>246.3602309242288</v>
      </c>
      <c r="AC24" s="152">
        <f t="shared" ref="AC24:AC75" si="2">+X24*(COSH(AB24/(2*X24))-1)</f>
        <v>4.314900749962284</v>
      </c>
      <c r="AD24" s="150"/>
      <c r="AE24" s="3"/>
      <c r="AF24" s="3"/>
      <c r="AG24" s="3"/>
      <c r="AH24" s="3"/>
      <c r="AI24" s="3"/>
      <c r="AJ24" s="3"/>
      <c r="AK24" s="3"/>
      <c r="AL24" s="3"/>
      <c r="AM24" s="3"/>
      <c r="AN24" s="8"/>
    </row>
    <row r="25" spans="1:40" ht="15.75" x14ac:dyDescent="0.25">
      <c r="A25" s="46"/>
      <c r="B25" s="45">
        <v>2</v>
      </c>
      <c r="C25" s="47" t="s">
        <v>1</v>
      </c>
      <c r="D25" s="47" t="s">
        <v>2</v>
      </c>
      <c r="E25" s="47">
        <v>96.3</v>
      </c>
      <c r="F25" s="47">
        <v>0</v>
      </c>
      <c r="G25" s="47">
        <v>93.11</v>
      </c>
      <c r="H25" s="49">
        <v>-4</v>
      </c>
      <c r="I25" s="47">
        <v>92.720772009648499</v>
      </c>
      <c r="J25" s="47">
        <v>96.3830379268054</v>
      </c>
      <c r="K25" s="48">
        <v>1693.08723278202</v>
      </c>
      <c r="L25" s="48">
        <v>0.65773432531303599</v>
      </c>
      <c r="M25" s="48">
        <v>1696.89535393097</v>
      </c>
      <c r="N25" s="48">
        <v>0.656258257865029</v>
      </c>
      <c r="O25" s="48">
        <v>20.060235889951201</v>
      </c>
      <c r="P25" s="48">
        <v>1769.4424962783801</v>
      </c>
      <c r="Q25" s="48">
        <v>1698.1050977617899</v>
      </c>
      <c r="R25" s="48">
        <v>0.91671760579564698</v>
      </c>
      <c r="S25" s="48">
        <v>20.0745371528762</v>
      </c>
      <c r="T25" s="48">
        <v>1266.70551831733</v>
      </c>
      <c r="U25" s="47">
        <v>1689.0034898417</v>
      </c>
      <c r="V25" s="47">
        <v>0.65932462274211701</v>
      </c>
      <c r="W25" s="47">
        <v>19.966940416617799</v>
      </c>
      <c r="X25" s="47">
        <v>1758.96779452494</v>
      </c>
      <c r="Y25" s="3"/>
      <c r="Z25" s="150"/>
      <c r="AA25" s="152">
        <f t="shared" si="0"/>
        <v>73.041013183043887</v>
      </c>
      <c r="AB25" s="152">
        <f t="shared" si="1"/>
        <v>242.38202636608776</v>
      </c>
      <c r="AC25" s="152">
        <f t="shared" si="2"/>
        <v>4.176617887880484</v>
      </c>
      <c r="AD25" s="150"/>
      <c r="AE25" s="3"/>
      <c r="AF25" s="3"/>
      <c r="AG25" s="3"/>
      <c r="AH25" s="3"/>
      <c r="AI25" s="3"/>
      <c r="AJ25" s="3"/>
      <c r="AK25" s="3"/>
      <c r="AL25" s="3"/>
      <c r="AM25" s="3"/>
      <c r="AN25" s="8"/>
    </row>
    <row r="26" spans="1:40" ht="15.75" x14ac:dyDescent="0.25">
      <c r="A26" s="46"/>
      <c r="B26" s="45">
        <v>3</v>
      </c>
      <c r="C26" s="47" t="s">
        <v>2</v>
      </c>
      <c r="D26" s="47" t="s">
        <v>3</v>
      </c>
      <c r="E26" s="47">
        <v>88.02</v>
      </c>
      <c r="F26" s="47">
        <v>0</v>
      </c>
      <c r="G26" s="47">
        <v>92.16</v>
      </c>
      <c r="H26" s="49">
        <v>0</v>
      </c>
      <c r="I26" s="47">
        <v>92.365443437075399</v>
      </c>
      <c r="J26" s="47">
        <v>88.02</v>
      </c>
      <c r="K26" s="48">
        <v>1691.2733814631099</v>
      </c>
      <c r="L26" s="48">
        <v>0.54913298945588396</v>
      </c>
      <c r="M26" s="48">
        <v>1694.92740742879</v>
      </c>
      <c r="N26" s="48">
        <v>0.54794913568534098</v>
      </c>
      <c r="O26" s="48">
        <v>20.036971361021301</v>
      </c>
      <c r="P26" s="48">
        <v>1767.3904144200101</v>
      </c>
      <c r="Q26" s="48">
        <v>1695.7028533477601</v>
      </c>
      <c r="R26" s="48">
        <v>0.765617574072195</v>
      </c>
      <c r="S26" s="48">
        <v>20.046138472015102</v>
      </c>
      <c r="T26" s="48">
        <v>1264.9135584088399</v>
      </c>
      <c r="U26" s="47">
        <v>1687.03554332146</v>
      </c>
      <c r="V26" s="47">
        <v>0.55051241310630195</v>
      </c>
      <c r="W26" s="47">
        <v>19.943675887474399</v>
      </c>
      <c r="X26" s="47">
        <v>1758.96779452494</v>
      </c>
      <c r="Y26" s="3"/>
      <c r="Z26" s="150"/>
      <c r="AA26" s="152">
        <f t="shared" si="0"/>
        <v>0</v>
      </c>
      <c r="AB26" s="152">
        <f t="shared" si="1"/>
        <v>88.02</v>
      </c>
      <c r="AC26" s="152">
        <f t="shared" si="2"/>
        <v>0.55060165162013586</v>
      </c>
      <c r="AD26" s="150"/>
      <c r="AE26" s="3"/>
      <c r="AF26" s="3"/>
      <c r="AG26" s="3"/>
      <c r="AH26" s="3"/>
      <c r="AI26" s="3"/>
      <c r="AJ26" s="3"/>
      <c r="AK26" s="3"/>
      <c r="AL26" s="3"/>
      <c r="AM26" s="3"/>
      <c r="AN26" s="8"/>
    </row>
    <row r="27" spans="1:40" ht="15.75" x14ac:dyDescent="0.25">
      <c r="A27" s="46"/>
      <c r="B27" s="45">
        <v>4</v>
      </c>
      <c r="C27" s="47" t="s">
        <v>3</v>
      </c>
      <c r="D27" s="47" t="s">
        <v>4</v>
      </c>
      <c r="E27" s="47">
        <v>90.37</v>
      </c>
      <c r="F27" s="47">
        <v>0</v>
      </c>
      <c r="G27" s="47">
        <v>89.194999999999993</v>
      </c>
      <c r="H27" s="49">
        <v>-4</v>
      </c>
      <c r="I27" s="47">
        <v>92.220006537983295</v>
      </c>
      <c r="J27" s="47">
        <v>90.458481636605001</v>
      </c>
      <c r="K27" s="48">
        <v>1693.1624192440299</v>
      </c>
      <c r="L27" s="48">
        <v>0.57933342645619301</v>
      </c>
      <c r="M27" s="48">
        <v>1696.85865356607</v>
      </c>
      <c r="N27" s="48">
        <v>0.57807147568010697</v>
      </c>
      <c r="O27" s="48">
        <v>20.0598020282075</v>
      </c>
      <c r="P27" s="48">
        <v>1769.4042268676501</v>
      </c>
      <c r="Q27" s="48">
        <v>1697.75305843416</v>
      </c>
      <c r="R27" s="48">
        <v>0.80764959983348505</v>
      </c>
      <c r="S27" s="48">
        <v>20.070375439580999</v>
      </c>
      <c r="T27" s="48">
        <v>1266.4429137473501</v>
      </c>
      <c r="U27" s="47">
        <v>1688.96678946362</v>
      </c>
      <c r="V27" s="47">
        <v>0.580772571732459</v>
      </c>
      <c r="W27" s="47">
        <v>19.9665065547183</v>
      </c>
      <c r="X27" s="47">
        <v>1758.96779452494</v>
      </c>
      <c r="Y27" s="3"/>
      <c r="Z27" s="150"/>
      <c r="AA27" s="152">
        <f t="shared" si="0"/>
        <v>77.830870793705998</v>
      </c>
      <c r="AB27" s="152">
        <f t="shared" si="1"/>
        <v>246.031741587412</v>
      </c>
      <c r="AC27" s="152">
        <f t="shared" si="2"/>
        <v>4.303397016512533</v>
      </c>
      <c r="AD27" s="150"/>
      <c r="AE27" s="3"/>
      <c r="AF27" s="3"/>
      <c r="AG27" s="3"/>
      <c r="AH27" s="3"/>
      <c r="AI27" s="3"/>
      <c r="AJ27" s="3"/>
      <c r="AK27" s="3"/>
      <c r="AL27" s="3"/>
      <c r="AM27" s="3"/>
      <c r="AN27" s="8"/>
    </row>
    <row r="28" spans="1:40" ht="15.75" x14ac:dyDescent="0.25">
      <c r="A28" s="46"/>
      <c r="B28" s="45">
        <v>5</v>
      </c>
      <c r="C28" s="47" t="s">
        <v>4</v>
      </c>
      <c r="D28" s="47" t="s">
        <v>5</v>
      </c>
      <c r="E28" s="47">
        <v>83.65</v>
      </c>
      <c r="F28" s="47">
        <v>0</v>
      </c>
      <c r="G28" s="47">
        <v>87.01</v>
      </c>
      <c r="H28" s="49">
        <v>4</v>
      </c>
      <c r="I28" s="47">
        <v>91.697164081387896</v>
      </c>
      <c r="J28" s="47">
        <v>83.745581973021103</v>
      </c>
      <c r="K28" s="48">
        <v>1689.4047594649801</v>
      </c>
      <c r="L28" s="48">
        <v>0.49764393640855398</v>
      </c>
      <c r="M28" s="48">
        <v>1692.98603624938</v>
      </c>
      <c r="N28" s="48">
        <v>0.49659123978956399</v>
      </c>
      <c r="O28" s="48">
        <v>20.0140209983376</v>
      </c>
      <c r="P28" s="48">
        <v>1765.36604405566</v>
      </c>
      <c r="Q28" s="48">
        <v>1693.5564477410501</v>
      </c>
      <c r="R28" s="48">
        <v>0.69394180197213295</v>
      </c>
      <c r="S28" s="48">
        <v>20.0207642480323</v>
      </c>
      <c r="T28" s="48">
        <v>1263.3124420644201</v>
      </c>
      <c r="U28" s="47">
        <v>1685.0941721335601</v>
      </c>
      <c r="V28" s="47">
        <v>0.49891694398481601</v>
      </c>
      <c r="W28" s="47">
        <v>19.9207255246904</v>
      </c>
      <c r="X28" s="47">
        <v>1758.96779452494</v>
      </c>
      <c r="Y28" s="3"/>
      <c r="Z28" s="150"/>
      <c r="AA28" s="152">
        <f t="shared" si="0"/>
        <v>84.078811427098842</v>
      </c>
      <c r="AB28" s="152">
        <f t="shared" si="1"/>
        <v>251.80762285419769</v>
      </c>
      <c r="AC28" s="152">
        <f t="shared" si="2"/>
        <v>4.5079105223435683</v>
      </c>
      <c r="AD28" s="150"/>
      <c r="AE28" s="3"/>
      <c r="AF28" s="3"/>
      <c r="AG28" s="3"/>
      <c r="AH28" s="3"/>
      <c r="AI28" s="3"/>
      <c r="AJ28" s="3"/>
      <c r="AK28" s="3"/>
      <c r="AL28" s="3"/>
      <c r="AM28" s="3"/>
      <c r="AN28" s="8"/>
    </row>
    <row r="29" spans="1:40" ht="15.75" x14ac:dyDescent="0.25">
      <c r="A29" s="46"/>
      <c r="B29" s="45">
        <v>6</v>
      </c>
      <c r="C29" s="47" t="s">
        <v>5</v>
      </c>
      <c r="D29" s="47" t="s">
        <v>6</v>
      </c>
      <c r="E29" s="47">
        <v>115.65</v>
      </c>
      <c r="F29" s="47">
        <v>0</v>
      </c>
      <c r="G29" s="47">
        <v>99.65</v>
      </c>
      <c r="H29" s="49">
        <v>0</v>
      </c>
      <c r="I29" s="47">
        <v>93.866618090022499</v>
      </c>
      <c r="J29" s="47">
        <v>115.65</v>
      </c>
      <c r="K29" s="48">
        <v>1690.8906669529199</v>
      </c>
      <c r="L29" s="48">
        <v>0.94820964242281502</v>
      </c>
      <c r="M29" s="48">
        <v>1695.1149501044199</v>
      </c>
      <c r="N29" s="48">
        <v>0.94584667227950003</v>
      </c>
      <c r="O29" s="48">
        <v>20.039188439584098</v>
      </c>
      <c r="P29" s="48">
        <v>1767.5859750828199</v>
      </c>
      <c r="Q29" s="48">
        <v>1697.4975942359399</v>
      </c>
      <c r="R29" s="48">
        <v>1.3203255362145401</v>
      </c>
      <c r="S29" s="48">
        <v>20.067355411229901</v>
      </c>
      <c r="T29" s="48">
        <v>1266.25234962382</v>
      </c>
      <c r="U29" s="47">
        <v>1687.2230860643599</v>
      </c>
      <c r="V29" s="47">
        <v>0.95027080172748601</v>
      </c>
      <c r="W29" s="47">
        <v>19.945892966832499</v>
      </c>
      <c r="X29" s="47">
        <v>1758.96779452494</v>
      </c>
      <c r="Y29" s="3"/>
      <c r="Z29" s="150"/>
      <c r="AA29" s="152">
        <f t="shared" si="0"/>
        <v>0</v>
      </c>
      <c r="AB29" s="152">
        <f t="shared" si="1"/>
        <v>115.65</v>
      </c>
      <c r="AC29" s="152">
        <f t="shared" si="2"/>
        <v>0.95056651527257807</v>
      </c>
      <c r="AD29" s="150"/>
      <c r="AE29" s="3"/>
      <c r="AF29" s="3"/>
      <c r="AG29" s="3"/>
      <c r="AH29" s="3"/>
      <c r="AI29" s="3"/>
      <c r="AJ29" s="3"/>
      <c r="AK29" s="3"/>
      <c r="AL29" s="3"/>
      <c r="AM29" s="3"/>
      <c r="AN29" s="8"/>
    </row>
    <row r="30" spans="1:40" ht="15.75" x14ac:dyDescent="0.25">
      <c r="A30" s="46"/>
      <c r="B30" s="45">
        <v>7</v>
      </c>
      <c r="C30" s="47" t="s">
        <v>6</v>
      </c>
      <c r="D30" s="47" t="s">
        <v>7</v>
      </c>
      <c r="E30" s="47">
        <v>116.1</v>
      </c>
      <c r="F30" s="47">
        <v>0</v>
      </c>
      <c r="G30" s="47">
        <v>115.875</v>
      </c>
      <c r="H30" s="49">
        <v>0</v>
      </c>
      <c r="I30" s="47">
        <v>95.719506659346195</v>
      </c>
      <c r="J30" s="47">
        <v>116.1</v>
      </c>
      <c r="K30" s="48">
        <v>1690.88357281873</v>
      </c>
      <c r="L30" s="48">
        <v>0.95560707119320198</v>
      </c>
      <c r="M30" s="48">
        <v>1695.11842889988</v>
      </c>
      <c r="N30" s="48">
        <v>0.95321971090754798</v>
      </c>
      <c r="O30" s="48">
        <v>20.039229564959001</v>
      </c>
      <c r="P30" s="48">
        <v>1767.5896026067601</v>
      </c>
      <c r="Q30" s="48">
        <v>1697.5308715045501</v>
      </c>
      <c r="R30" s="48">
        <v>1.33059434860251</v>
      </c>
      <c r="S30" s="48">
        <v>20.067748806059299</v>
      </c>
      <c r="T30" s="48">
        <v>1266.2771728811399</v>
      </c>
      <c r="U30" s="47">
        <v>1687.2265648610601</v>
      </c>
      <c r="V30" s="47">
        <v>0.95767831801715297</v>
      </c>
      <c r="W30" s="47">
        <v>19.945934092222</v>
      </c>
      <c r="X30" s="47">
        <v>1758.96779452494</v>
      </c>
      <c r="Y30" s="3"/>
      <c r="Z30" s="150"/>
      <c r="AA30" s="152">
        <f t="shared" si="0"/>
        <v>0</v>
      </c>
      <c r="AB30" s="152">
        <f t="shared" si="1"/>
        <v>116.1</v>
      </c>
      <c r="AC30" s="152">
        <f t="shared" si="2"/>
        <v>0.9579789846012472</v>
      </c>
      <c r="AD30" s="150"/>
      <c r="AE30" s="3"/>
      <c r="AF30" s="3"/>
      <c r="AG30" s="3"/>
      <c r="AH30" s="3"/>
      <c r="AI30" s="3"/>
      <c r="AJ30" s="3"/>
      <c r="AK30" s="3"/>
      <c r="AL30" s="3"/>
      <c r="AM30" s="3"/>
      <c r="AN30" s="8"/>
    </row>
    <row r="31" spans="1:40" ht="15.75" x14ac:dyDescent="0.25">
      <c r="A31" s="46"/>
      <c r="B31" s="45">
        <v>8</v>
      </c>
      <c r="C31" s="47" t="s">
        <v>7</v>
      </c>
      <c r="D31" s="47" t="s">
        <v>8</v>
      </c>
      <c r="E31" s="47">
        <v>104.41</v>
      </c>
      <c r="F31" s="47">
        <v>0</v>
      </c>
      <c r="G31" s="47">
        <v>110.255</v>
      </c>
      <c r="H31" s="49">
        <v>0</v>
      </c>
      <c r="I31" s="47">
        <v>96.293618723428807</v>
      </c>
      <c r="J31" s="47">
        <v>104.41</v>
      </c>
      <c r="K31" s="48">
        <v>1691.0589070486899</v>
      </c>
      <c r="L31" s="48">
        <v>0.77277680011052996</v>
      </c>
      <c r="M31" s="48">
        <v>1695.0324751410899</v>
      </c>
      <c r="N31" s="48">
        <v>0.77096522347084895</v>
      </c>
      <c r="O31" s="48">
        <v>20.038213442973099</v>
      </c>
      <c r="P31" s="48">
        <v>1767.4999740783001</v>
      </c>
      <c r="Q31" s="48">
        <v>1696.70851039082</v>
      </c>
      <c r="R31" s="48">
        <v>1.0766532843507299</v>
      </c>
      <c r="S31" s="48">
        <v>20.058027076378</v>
      </c>
      <c r="T31" s="48">
        <v>1265.6637306612199</v>
      </c>
      <c r="U31" s="47">
        <v>1687.1406110714699</v>
      </c>
      <c r="V31" s="47">
        <v>0.77457153387918898</v>
      </c>
      <c r="W31" s="47">
        <v>19.944917969872002</v>
      </c>
      <c r="X31" s="47">
        <v>1758.96779452494</v>
      </c>
      <c r="Y31" s="3"/>
      <c r="Z31" s="150"/>
      <c r="AA31" s="152">
        <f t="shared" si="0"/>
        <v>0</v>
      </c>
      <c r="AB31" s="152">
        <f t="shared" si="1"/>
        <v>104.41</v>
      </c>
      <c r="AC31" s="152">
        <f t="shared" si="2"/>
        <v>0.77476179361122921</v>
      </c>
      <c r="AD31" s="150"/>
      <c r="AE31" s="3"/>
      <c r="AF31" s="3"/>
      <c r="AG31" s="3"/>
      <c r="AH31" s="3"/>
      <c r="AI31" s="3"/>
      <c r="AJ31" s="3"/>
      <c r="AK31" s="3"/>
      <c r="AL31" s="3"/>
      <c r="AM31" s="3"/>
      <c r="AN31" s="8"/>
    </row>
    <row r="32" spans="1:40" ht="15.75" x14ac:dyDescent="0.25">
      <c r="A32" s="46"/>
      <c r="B32" s="45">
        <v>9</v>
      </c>
      <c r="C32" s="47" t="s">
        <v>8</v>
      </c>
      <c r="D32" s="47" t="s">
        <v>9</v>
      </c>
      <c r="E32" s="47">
        <v>113.62</v>
      </c>
      <c r="F32" s="47">
        <v>0</v>
      </c>
      <c r="G32" s="47">
        <v>109.015</v>
      </c>
      <c r="H32" s="49">
        <v>4</v>
      </c>
      <c r="I32" s="47">
        <v>97.504541527369994</v>
      </c>
      <c r="J32" s="47">
        <v>113.69038833604201</v>
      </c>
      <c r="K32" s="48">
        <v>1689.0022394130499</v>
      </c>
      <c r="L32" s="48">
        <v>0.91737287482132401</v>
      </c>
      <c r="M32" s="48">
        <v>1693.1839375386901</v>
      </c>
      <c r="N32" s="48">
        <v>0.91510721640932102</v>
      </c>
      <c r="O32" s="48">
        <v>20.016360533617299</v>
      </c>
      <c r="P32" s="48">
        <v>1765.57240619258</v>
      </c>
      <c r="Q32" s="48">
        <v>1695.4465611278399</v>
      </c>
      <c r="R32" s="48">
        <v>1.2775041225389301</v>
      </c>
      <c r="S32" s="48">
        <v>20.0431086550165</v>
      </c>
      <c r="T32" s="48">
        <v>1264.72237662056</v>
      </c>
      <c r="U32" s="47">
        <v>1685.29207349378</v>
      </c>
      <c r="V32" s="47">
        <v>0.91939246871187597</v>
      </c>
      <c r="W32" s="47">
        <v>19.923065060808302</v>
      </c>
      <c r="X32" s="47">
        <v>1758.96779452494</v>
      </c>
      <c r="Y32" s="3"/>
      <c r="Z32" s="150"/>
      <c r="AA32" s="152">
        <f t="shared" si="0"/>
        <v>61.911799113224632</v>
      </c>
      <c r="AB32" s="152">
        <f t="shared" si="1"/>
        <v>237.44359822644927</v>
      </c>
      <c r="AC32" s="152">
        <f t="shared" si="2"/>
        <v>4.0080942120701932</v>
      </c>
      <c r="AD32" s="150"/>
      <c r="AE32" s="3"/>
      <c r="AF32" s="3"/>
      <c r="AG32" s="3"/>
      <c r="AH32" s="3"/>
      <c r="AI32" s="3"/>
      <c r="AJ32" s="3"/>
      <c r="AK32" s="3"/>
      <c r="AL32" s="3"/>
      <c r="AM32" s="3"/>
      <c r="AN32" s="8"/>
    </row>
    <row r="33" spans="1:40" ht="15.75" x14ac:dyDescent="0.25">
      <c r="A33" s="46"/>
      <c r="B33" s="45">
        <v>10</v>
      </c>
      <c r="C33" s="47" t="s">
        <v>9</v>
      </c>
      <c r="D33" s="47" t="s">
        <v>10</v>
      </c>
      <c r="E33" s="47">
        <v>107.38</v>
      </c>
      <c r="F33" s="47">
        <v>0</v>
      </c>
      <c r="G33" s="47">
        <v>110.5</v>
      </c>
      <c r="H33" s="49">
        <v>-2.5</v>
      </c>
      <c r="I33" s="47">
        <v>98.099064598535904</v>
      </c>
      <c r="J33" s="47">
        <v>107.409098311083</v>
      </c>
      <c r="K33" s="48">
        <v>1692.2150067261</v>
      </c>
      <c r="L33" s="48">
        <v>0.81725054629765803</v>
      </c>
      <c r="M33" s="48">
        <v>1696.2513015965801</v>
      </c>
      <c r="N33" s="48">
        <v>0.815305867354856</v>
      </c>
      <c r="O33" s="48">
        <v>20.0526220782194</v>
      </c>
      <c r="P33" s="48">
        <v>1768.7709088598299</v>
      </c>
      <c r="Q33" s="48">
        <v>1698.1041243867801</v>
      </c>
      <c r="R33" s="48">
        <v>1.1384572860625799</v>
      </c>
      <c r="S33" s="48">
        <v>20.074525645901101</v>
      </c>
      <c r="T33" s="48">
        <v>1266.7047922259301</v>
      </c>
      <c r="U33" s="47">
        <v>1688.35943753425</v>
      </c>
      <c r="V33" s="47">
        <v>0.81911683493162801</v>
      </c>
      <c r="W33" s="47">
        <v>19.959326605204499</v>
      </c>
      <c r="X33" s="47">
        <v>1758.96779452494</v>
      </c>
      <c r="Y33" s="3"/>
      <c r="Z33" s="150"/>
      <c r="AA33" s="152">
        <f t="shared" si="0"/>
        <v>40.948242862581928</v>
      </c>
      <c r="AB33" s="152">
        <f t="shared" si="1"/>
        <v>189.27648572516387</v>
      </c>
      <c r="AC33" s="152">
        <f t="shared" si="2"/>
        <v>2.5465383235006094</v>
      </c>
      <c r="AD33" s="150"/>
      <c r="AE33" s="3"/>
      <c r="AF33" s="3"/>
      <c r="AG33" s="3"/>
      <c r="AH33" s="3"/>
      <c r="AI33" s="3"/>
      <c r="AJ33" s="3"/>
      <c r="AK33" s="3"/>
      <c r="AL33" s="3"/>
      <c r="AM33" s="3"/>
      <c r="AN33" s="8"/>
    </row>
    <row r="34" spans="1:40" ht="15.75" x14ac:dyDescent="0.25">
      <c r="A34" s="46"/>
      <c r="B34" s="45">
        <v>11</v>
      </c>
      <c r="C34" s="47" t="s">
        <v>10</v>
      </c>
      <c r="D34" s="47" t="s">
        <v>11</v>
      </c>
      <c r="E34" s="47">
        <v>101.97</v>
      </c>
      <c r="F34" s="47">
        <v>0</v>
      </c>
      <c r="G34" s="47">
        <v>104.675</v>
      </c>
      <c r="H34" s="49">
        <v>1.5</v>
      </c>
      <c r="I34" s="47">
        <v>98.303143626915102</v>
      </c>
      <c r="J34" s="47">
        <v>101.98103205988799</v>
      </c>
      <c r="K34" s="48">
        <v>1690.37345046927</v>
      </c>
      <c r="L34" s="48">
        <v>0.73753861390298003</v>
      </c>
      <c r="M34" s="48">
        <v>1694.2971131243301</v>
      </c>
      <c r="N34" s="48">
        <v>0.73583061788880699</v>
      </c>
      <c r="O34" s="48">
        <v>20.029520192981799</v>
      </c>
      <c r="P34" s="48">
        <v>1766.73317322663</v>
      </c>
      <c r="Q34" s="48">
        <v>1695.8324961707599</v>
      </c>
      <c r="R34" s="48">
        <v>1.0276725791618899</v>
      </c>
      <c r="S34" s="48">
        <v>20.0476710742495</v>
      </c>
      <c r="T34" s="48">
        <v>1265.0102657796201</v>
      </c>
      <c r="U34" s="47">
        <v>1686.40524904888</v>
      </c>
      <c r="V34" s="47">
        <v>0.73927408156529495</v>
      </c>
      <c r="W34" s="47">
        <v>19.936224719811801</v>
      </c>
      <c r="X34" s="47">
        <v>1758.96779452494</v>
      </c>
      <c r="Y34" s="3"/>
      <c r="Z34" s="150"/>
      <c r="AA34" s="152">
        <f t="shared" si="0"/>
        <v>25.873850595115151</v>
      </c>
      <c r="AB34" s="152">
        <f t="shared" si="1"/>
        <v>153.71770119023029</v>
      </c>
      <c r="AC34" s="152">
        <f t="shared" si="2"/>
        <v>1.6794573744438388</v>
      </c>
      <c r="AD34" s="150"/>
      <c r="AE34" s="3"/>
      <c r="AF34" s="3"/>
      <c r="AG34" s="3"/>
      <c r="AH34" s="3"/>
      <c r="AI34" s="3"/>
      <c r="AJ34" s="3"/>
      <c r="AK34" s="3"/>
      <c r="AL34" s="3"/>
      <c r="AM34" s="3"/>
      <c r="AN34" s="8"/>
    </row>
    <row r="35" spans="1:40" ht="15.75" x14ac:dyDescent="0.25">
      <c r="A35" s="46"/>
      <c r="B35" s="45">
        <v>12</v>
      </c>
      <c r="C35" s="47" t="s">
        <v>11</v>
      </c>
      <c r="D35" s="47" t="s">
        <v>12</v>
      </c>
      <c r="E35" s="47">
        <v>81.790000000000006</v>
      </c>
      <c r="F35" s="47">
        <v>0</v>
      </c>
      <c r="G35" s="47">
        <v>91.88</v>
      </c>
      <c r="H35" s="49">
        <v>1</v>
      </c>
      <c r="I35" s="47">
        <v>97.698388245950994</v>
      </c>
      <c r="J35" s="47">
        <v>81.796112988332197</v>
      </c>
      <c r="K35" s="48">
        <v>1690.8656130606</v>
      </c>
      <c r="L35" s="48">
        <v>0.47433466047946399</v>
      </c>
      <c r="M35" s="48">
        <v>1694.4129774077301</v>
      </c>
      <c r="N35" s="48">
        <v>0.47334160985625301</v>
      </c>
      <c r="O35" s="48">
        <v>20.030889909064101</v>
      </c>
      <c r="P35" s="48">
        <v>1766.8539910403799</v>
      </c>
      <c r="Q35" s="48">
        <v>1694.88781095541</v>
      </c>
      <c r="R35" s="48">
        <v>0.661490013677134</v>
      </c>
      <c r="S35" s="48">
        <v>20.0365032622699</v>
      </c>
      <c r="T35" s="48">
        <v>1264.30557560647</v>
      </c>
      <c r="U35" s="47">
        <v>1686.5211132878301</v>
      </c>
      <c r="V35" s="47">
        <v>0.47555655257938001</v>
      </c>
      <c r="W35" s="47">
        <v>19.937594435368599</v>
      </c>
      <c r="X35" s="47">
        <v>1758.96779452494</v>
      </c>
      <c r="Y35" s="3"/>
      <c r="Z35" s="150"/>
      <c r="AA35" s="152">
        <f t="shared" si="0"/>
        <v>21.505367087140769</v>
      </c>
      <c r="AB35" s="152">
        <f t="shared" si="1"/>
        <v>124.80073417428154</v>
      </c>
      <c r="AC35" s="152">
        <f t="shared" si="2"/>
        <v>1.1069600619535396</v>
      </c>
      <c r="AD35" s="150"/>
      <c r="AE35" s="3"/>
      <c r="AF35" s="3"/>
      <c r="AG35" s="3"/>
      <c r="AH35" s="3"/>
      <c r="AI35" s="3"/>
      <c r="AJ35" s="3"/>
      <c r="AK35" s="3"/>
      <c r="AL35" s="3"/>
      <c r="AM35" s="3"/>
      <c r="AN35" s="8"/>
    </row>
    <row r="36" spans="1:40" ht="15.75" x14ac:dyDescent="0.25">
      <c r="A36" s="46"/>
      <c r="B36" s="45">
        <v>13</v>
      </c>
      <c r="C36" s="47" t="s">
        <v>12</v>
      </c>
      <c r="D36" s="47" t="s">
        <v>13</v>
      </c>
      <c r="E36" s="47">
        <v>117.19</v>
      </c>
      <c r="F36" s="47">
        <v>0</v>
      </c>
      <c r="G36" s="47">
        <v>99.49</v>
      </c>
      <c r="H36" s="49">
        <v>0</v>
      </c>
      <c r="I36" s="47">
        <v>98.849652267062297</v>
      </c>
      <c r="J36" s="47">
        <v>117.19</v>
      </c>
      <c r="K36" s="48">
        <v>1690.8662748131801</v>
      </c>
      <c r="L36" s="48">
        <v>0.973644616082605</v>
      </c>
      <c r="M36" s="48">
        <v>1695.12691180417</v>
      </c>
      <c r="N36" s="48">
        <v>0.97119739738854904</v>
      </c>
      <c r="O36" s="48">
        <v>20.039329847548998</v>
      </c>
      <c r="P36" s="48">
        <v>1767.5984481795299</v>
      </c>
      <c r="Q36" s="48">
        <v>1697.6120146624201</v>
      </c>
      <c r="R36" s="48">
        <v>1.35563129017147</v>
      </c>
      <c r="S36" s="48">
        <v>20.068708058428001</v>
      </c>
      <c r="T36" s="48">
        <v>1266.3377018118699</v>
      </c>
      <c r="U36" s="47">
        <v>1687.2350477683899</v>
      </c>
      <c r="V36" s="47">
        <v>0.97574007081287895</v>
      </c>
      <c r="W36" s="47">
        <v>19.946034374848001</v>
      </c>
      <c r="X36" s="47">
        <v>1758.96779452494</v>
      </c>
      <c r="Y36" s="3"/>
      <c r="Z36" s="150"/>
      <c r="AA36" s="152">
        <f t="shared" si="0"/>
        <v>0</v>
      </c>
      <c r="AB36" s="152">
        <f t="shared" si="1"/>
        <v>117.19</v>
      </c>
      <c r="AC36" s="152">
        <f t="shared" si="2"/>
        <v>0.97605298644933414</v>
      </c>
      <c r="AD36" s="150"/>
      <c r="AE36" s="3"/>
      <c r="AF36" s="3"/>
      <c r="AG36" s="3"/>
      <c r="AH36" s="3"/>
      <c r="AI36" s="3"/>
      <c r="AJ36" s="3"/>
      <c r="AK36" s="3"/>
      <c r="AL36" s="3"/>
      <c r="AM36" s="3"/>
      <c r="AN36" s="8"/>
    </row>
    <row r="37" spans="1:40" ht="15.75" x14ac:dyDescent="0.25">
      <c r="A37" s="46"/>
      <c r="B37" s="45">
        <v>14</v>
      </c>
      <c r="C37" s="47" t="s">
        <v>13</v>
      </c>
      <c r="D37" s="47" t="s">
        <v>14</v>
      </c>
      <c r="E37" s="47">
        <v>110.71</v>
      </c>
      <c r="F37" s="47">
        <v>0</v>
      </c>
      <c r="G37" s="47">
        <v>113.95</v>
      </c>
      <c r="H37" s="49">
        <v>-2.5</v>
      </c>
      <c r="I37" s="47">
        <v>99.458244786892294</v>
      </c>
      <c r="J37" s="47">
        <v>110.738223301622</v>
      </c>
      <c r="K37" s="48">
        <v>1692.165645546</v>
      </c>
      <c r="L37" s="48">
        <v>0.86872205839114203</v>
      </c>
      <c r="M37" s="48">
        <v>1696.2754459293601</v>
      </c>
      <c r="N37" s="48">
        <v>0.86661728569212604</v>
      </c>
      <c r="O37" s="48">
        <v>20.052907505962398</v>
      </c>
      <c r="P37" s="48">
        <v>1768.79608543207</v>
      </c>
      <c r="Q37" s="48">
        <v>1698.3354347689301</v>
      </c>
      <c r="R37" s="48">
        <v>1.2099587036647199</v>
      </c>
      <c r="S37" s="48">
        <v>20.077260134400401</v>
      </c>
      <c r="T37" s="48">
        <v>1266.8773387531801</v>
      </c>
      <c r="U37" s="47">
        <v>1688.38358187569</v>
      </c>
      <c r="V37" s="47">
        <v>0.87066803925230896</v>
      </c>
      <c r="W37" s="47">
        <v>19.959612033049901</v>
      </c>
      <c r="X37" s="47">
        <v>1758.96779452494</v>
      </c>
      <c r="Y37" s="3"/>
      <c r="Z37" s="150"/>
      <c r="AA37" s="152">
        <f t="shared" si="0"/>
        <v>39.716790229839113</v>
      </c>
      <c r="AB37" s="152">
        <f t="shared" si="1"/>
        <v>190.14358045967822</v>
      </c>
      <c r="AC37" s="152">
        <f t="shared" si="2"/>
        <v>2.5699293587460561</v>
      </c>
      <c r="AD37" s="150"/>
      <c r="AE37" s="3"/>
      <c r="AF37" s="3"/>
      <c r="AG37" s="3"/>
      <c r="AH37" s="3"/>
      <c r="AI37" s="3"/>
      <c r="AJ37" s="3"/>
      <c r="AK37" s="3"/>
      <c r="AL37" s="3"/>
      <c r="AM37" s="3"/>
      <c r="AN37" s="8"/>
    </row>
    <row r="38" spans="1:40" ht="15.75" x14ac:dyDescent="0.25">
      <c r="A38" s="46"/>
      <c r="B38" s="45">
        <v>15</v>
      </c>
      <c r="C38" s="47" t="s">
        <v>14</v>
      </c>
      <c r="D38" s="47" t="s">
        <v>15</v>
      </c>
      <c r="E38" s="47">
        <v>114.12</v>
      </c>
      <c r="F38" s="47">
        <v>0</v>
      </c>
      <c r="G38" s="47">
        <v>112.41500000000001</v>
      </c>
      <c r="H38" s="49">
        <v>3.5</v>
      </c>
      <c r="I38" s="47">
        <v>100.20584245629701</v>
      </c>
      <c r="J38" s="47">
        <v>114.17365895862299</v>
      </c>
      <c r="K38" s="48">
        <v>1689.23461626733</v>
      </c>
      <c r="L38" s="48">
        <v>0.925061243655393</v>
      </c>
      <c r="M38" s="48">
        <v>1693.4271274959401</v>
      </c>
      <c r="N38" s="48">
        <v>0.92277101835534703</v>
      </c>
      <c r="O38" s="48">
        <v>20.019235459226199</v>
      </c>
      <c r="P38" s="48">
        <v>1765.8259932178701</v>
      </c>
      <c r="Q38" s="48">
        <v>1695.7202264566099</v>
      </c>
      <c r="R38" s="48">
        <v>1.2881800064392299</v>
      </c>
      <c r="S38" s="48">
        <v>20.046343852188301</v>
      </c>
      <c r="T38" s="48">
        <v>1264.9265179205099</v>
      </c>
      <c r="U38" s="47">
        <v>1685.5352634522901</v>
      </c>
      <c r="V38" s="47">
        <v>0.92709153515389198</v>
      </c>
      <c r="W38" s="47">
        <v>19.925939986431999</v>
      </c>
      <c r="X38" s="47">
        <v>1758.96779452494</v>
      </c>
      <c r="Y38" s="3"/>
      <c r="Z38" s="150"/>
      <c r="AA38" s="152">
        <f t="shared" si="0"/>
        <v>53.938157693232291</v>
      </c>
      <c r="AB38" s="152">
        <f t="shared" si="1"/>
        <v>221.99631538646457</v>
      </c>
      <c r="AC38" s="152">
        <f t="shared" si="2"/>
        <v>3.5033842324377615</v>
      </c>
      <c r="AD38" s="150"/>
      <c r="AE38" s="3"/>
      <c r="AF38" s="3"/>
      <c r="AG38" s="3"/>
      <c r="AH38" s="3"/>
      <c r="AI38" s="3"/>
      <c r="AJ38" s="3"/>
      <c r="AK38" s="3"/>
      <c r="AL38" s="3"/>
      <c r="AM38" s="3"/>
      <c r="AN38" s="8"/>
    </row>
    <row r="39" spans="1:40" ht="15.75" x14ac:dyDescent="0.25">
      <c r="A39" s="46"/>
      <c r="B39" s="45">
        <v>16</v>
      </c>
      <c r="C39" s="47" t="s">
        <v>15</v>
      </c>
      <c r="D39" s="47" t="s">
        <v>16</v>
      </c>
      <c r="E39" s="47">
        <v>118.54</v>
      </c>
      <c r="F39" s="47">
        <v>0</v>
      </c>
      <c r="G39" s="47">
        <v>116.33</v>
      </c>
      <c r="H39" s="49">
        <v>0</v>
      </c>
      <c r="I39" s="47">
        <v>101.145535472801</v>
      </c>
      <c r="J39" s="47">
        <v>118.54</v>
      </c>
      <c r="K39" s="48">
        <v>1690.8446261020899</v>
      </c>
      <c r="L39" s="48">
        <v>0.99621887164947498</v>
      </c>
      <c r="M39" s="48">
        <v>1695.1375290281601</v>
      </c>
      <c r="N39" s="48">
        <v>0.99369596667222304</v>
      </c>
      <c r="O39" s="48">
        <v>20.039455361486699</v>
      </c>
      <c r="P39" s="48">
        <v>1767.60951932029</v>
      </c>
      <c r="Q39" s="48">
        <v>1697.7135693683099</v>
      </c>
      <c r="R39" s="48">
        <v>1.38696129655699</v>
      </c>
      <c r="S39" s="48">
        <v>20.069908610572298</v>
      </c>
      <c r="T39" s="48">
        <v>1266.41345678519</v>
      </c>
      <c r="U39" s="47">
        <v>1687.24566499618</v>
      </c>
      <c r="V39" s="47">
        <v>0.99834384553230704</v>
      </c>
      <c r="W39" s="47">
        <v>19.9461598888306</v>
      </c>
      <c r="X39" s="47">
        <v>1758.96779452494</v>
      </c>
      <c r="Y39" s="3"/>
      <c r="Z39" s="150"/>
      <c r="AA39" s="152">
        <f t="shared" si="0"/>
        <v>0</v>
      </c>
      <c r="AB39" s="152">
        <f t="shared" si="1"/>
        <v>118.54</v>
      </c>
      <c r="AC39" s="152">
        <f t="shared" si="2"/>
        <v>0.99867243433555486</v>
      </c>
      <c r="AD39" s="150"/>
      <c r="AE39" s="3"/>
      <c r="AF39" s="3"/>
      <c r="AG39" s="3"/>
      <c r="AH39" s="3"/>
      <c r="AI39" s="3"/>
      <c r="AJ39" s="3"/>
      <c r="AK39" s="3"/>
      <c r="AL39" s="3"/>
      <c r="AM39" s="3"/>
      <c r="AN39" s="8"/>
    </row>
    <row r="40" spans="1:40" ht="15.75" x14ac:dyDescent="0.25">
      <c r="A40" s="46"/>
      <c r="B40" s="45">
        <v>17</v>
      </c>
      <c r="C40" s="47" t="s">
        <v>16</v>
      </c>
      <c r="D40" s="47" t="s">
        <v>17</v>
      </c>
      <c r="E40" s="47">
        <v>79.03</v>
      </c>
      <c r="F40" s="47">
        <v>0</v>
      </c>
      <c r="G40" s="47">
        <v>98.784999999999997</v>
      </c>
      <c r="H40" s="49">
        <v>3.5</v>
      </c>
      <c r="I40" s="47">
        <v>100.54307408722499</v>
      </c>
      <c r="J40" s="47">
        <v>79.107464249589</v>
      </c>
      <c r="K40" s="48">
        <v>1689.69598144518</v>
      </c>
      <c r="L40" s="48">
        <v>0.44397138146466097</v>
      </c>
      <c r="M40" s="48">
        <v>1693.2004103223401</v>
      </c>
      <c r="N40" s="48">
        <v>0.44305249075310998</v>
      </c>
      <c r="O40" s="48">
        <v>20.016555270390601</v>
      </c>
      <c r="P40" s="48">
        <v>1765.58958323497</v>
      </c>
      <c r="Q40" s="48">
        <v>1693.55423564188</v>
      </c>
      <c r="R40" s="48">
        <v>0.61920539861484702</v>
      </c>
      <c r="S40" s="48">
        <v>20.020738097196801</v>
      </c>
      <c r="T40" s="48">
        <v>1263.3107919438</v>
      </c>
      <c r="U40" s="47">
        <v>1685.3085461974299</v>
      </c>
      <c r="V40" s="47">
        <v>0.44512719100020498</v>
      </c>
      <c r="W40" s="47">
        <v>19.923259796635801</v>
      </c>
      <c r="X40" s="47">
        <v>1758.96779452494</v>
      </c>
      <c r="Y40" s="3"/>
      <c r="Z40" s="150"/>
      <c r="AA40" s="152">
        <f t="shared" si="0"/>
        <v>77.873928850454561</v>
      </c>
      <c r="AB40" s="152">
        <f t="shared" si="1"/>
        <v>234.77785770090912</v>
      </c>
      <c r="AC40" s="152">
        <f t="shared" si="2"/>
        <v>3.9185697479340291</v>
      </c>
      <c r="AD40" s="150"/>
      <c r="AE40" s="3"/>
      <c r="AF40" s="3"/>
      <c r="AG40" s="3"/>
      <c r="AH40" s="3"/>
      <c r="AI40" s="3"/>
      <c r="AJ40" s="3"/>
      <c r="AK40" s="3"/>
      <c r="AL40" s="3"/>
      <c r="AM40" s="3"/>
      <c r="AN40" s="8"/>
    </row>
    <row r="41" spans="1:40" ht="15.75" x14ac:dyDescent="0.25">
      <c r="A41" s="46"/>
      <c r="B41" s="45">
        <v>18</v>
      </c>
      <c r="C41" s="47" t="s">
        <v>17</v>
      </c>
      <c r="D41" s="47" t="s">
        <v>18</v>
      </c>
      <c r="E41" s="47">
        <v>82.41</v>
      </c>
      <c r="F41" s="47">
        <v>0</v>
      </c>
      <c r="G41" s="47">
        <v>80.72</v>
      </c>
      <c r="H41" s="49">
        <v>0</v>
      </c>
      <c r="I41" s="47">
        <v>100.033342355651</v>
      </c>
      <c r="J41" s="47">
        <v>82.41</v>
      </c>
      <c r="K41" s="48">
        <v>1691.3383885747701</v>
      </c>
      <c r="L41" s="48">
        <v>0.481346637365413</v>
      </c>
      <c r="M41" s="48">
        <v>1694.8955774497001</v>
      </c>
      <c r="N41" s="48">
        <v>0.48033640350427997</v>
      </c>
      <c r="O41" s="48">
        <v>20.036595075655502</v>
      </c>
      <c r="P41" s="48">
        <v>1767.3572236180401</v>
      </c>
      <c r="Q41" s="48">
        <v>1695.39810019472</v>
      </c>
      <c r="R41" s="48">
        <v>0.67125425605758604</v>
      </c>
      <c r="S41" s="48">
        <v>20.042535763030202</v>
      </c>
      <c r="T41" s="48">
        <v>1264.6862270727599</v>
      </c>
      <c r="U41" s="47">
        <v>1687.0037133309399</v>
      </c>
      <c r="V41" s="47">
        <v>0.48258343449644298</v>
      </c>
      <c r="W41" s="47">
        <v>19.9432996019736</v>
      </c>
      <c r="X41" s="47">
        <v>1758.96779452494</v>
      </c>
      <c r="Y41" s="3"/>
      <c r="Z41" s="150"/>
      <c r="AA41" s="152">
        <f t="shared" si="0"/>
        <v>0</v>
      </c>
      <c r="AB41" s="152">
        <f t="shared" si="1"/>
        <v>82.41</v>
      </c>
      <c r="AC41" s="152">
        <f t="shared" si="2"/>
        <v>0.48264944780859542</v>
      </c>
      <c r="AD41" s="150"/>
      <c r="AE41" s="3"/>
      <c r="AF41" s="3"/>
      <c r="AG41" s="3"/>
      <c r="AH41" s="3"/>
      <c r="AI41" s="3"/>
      <c r="AJ41" s="3"/>
      <c r="AK41" s="3"/>
      <c r="AL41" s="3"/>
      <c r="AM41" s="3"/>
      <c r="AN41" s="8"/>
    </row>
    <row r="42" spans="1:40" ht="15.75" x14ac:dyDescent="0.25">
      <c r="A42" s="46"/>
      <c r="B42" s="45">
        <v>19</v>
      </c>
      <c r="C42" s="47" t="s">
        <v>18</v>
      </c>
      <c r="D42" s="47" t="s">
        <v>19</v>
      </c>
      <c r="E42" s="47">
        <v>95.49</v>
      </c>
      <c r="F42" s="47">
        <v>0</v>
      </c>
      <c r="G42" s="47">
        <v>88.95</v>
      </c>
      <c r="H42" s="49">
        <v>0</v>
      </c>
      <c r="I42" s="47">
        <v>99.880134068903899</v>
      </c>
      <c r="J42" s="47">
        <v>95.49</v>
      </c>
      <c r="K42" s="48">
        <v>1691.1801692233801</v>
      </c>
      <c r="L42" s="48">
        <v>0.64633031972545596</v>
      </c>
      <c r="M42" s="48">
        <v>1694.97306071201</v>
      </c>
      <c r="N42" s="48">
        <v>0.64488400719969896</v>
      </c>
      <c r="O42" s="48">
        <v>20.037511061733198</v>
      </c>
      <c r="P42" s="48">
        <v>1767.438019512</v>
      </c>
      <c r="Q42" s="48">
        <v>1696.1398816590299</v>
      </c>
      <c r="R42" s="48">
        <v>0.900851149373042</v>
      </c>
      <c r="S42" s="48">
        <v>20.051304901986398</v>
      </c>
      <c r="T42" s="48">
        <v>1265.2395607123899</v>
      </c>
      <c r="U42" s="47">
        <v>1687.0811966210699</v>
      </c>
      <c r="V42" s="47">
        <v>0.647900659243141</v>
      </c>
      <c r="W42" s="47">
        <v>19.9442155883801</v>
      </c>
      <c r="X42" s="47">
        <v>1758.96779452494</v>
      </c>
      <c r="Y42" s="3"/>
      <c r="Z42" s="150"/>
      <c r="AA42" s="152">
        <f t="shared" si="0"/>
        <v>0</v>
      </c>
      <c r="AB42" s="152">
        <f t="shared" si="1"/>
        <v>95.49</v>
      </c>
      <c r="AC42" s="152">
        <f t="shared" si="2"/>
        <v>0.64802920183102442</v>
      </c>
      <c r="AD42" s="150"/>
      <c r="AE42" s="3"/>
      <c r="AF42" s="3"/>
      <c r="AG42" s="3"/>
      <c r="AH42" s="3"/>
      <c r="AI42" s="3"/>
      <c r="AJ42" s="3"/>
      <c r="AK42" s="3"/>
      <c r="AL42" s="3"/>
      <c r="AM42" s="3"/>
      <c r="AN42" s="8"/>
    </row>
    <row r="43" spans="1:40" ht="15.75" x14ac:dyDescent="0.25">
      <c r="A43" s="46"/>
      <c r="B43" s="45">
        <v>20</v>
      </c>
      <c r="C43" s="47" t="s">
        <v>19</v>
      </c>
      <c r="D43" s="47" t="s">
        <v>20</v>
      </c>
      <c r="E43" s="47">
        <v>115.69</v>
      </c>
      <c r="F43" s="47">
        <v>0</v>
      </c>
      <c r="G43" s="47">
        <v>105.59</v>
      </c>
      <c r="H43" s="49">
        <v>4</v>
      </c>
      <c r="I43" s="47">
        <v>100.561912616908</v>
      </c>
      <c r="J43" s="47">
        <v>115.759129661552</v>
      </c>
      <c r="K43" s="48">
        <v>1688.96991393691</v>
      </c>
      <c r="L43" s="48">
        <v>0.95108035775674704</v>
      </c>
      <c r="M43" s="48">
        <v>1693.1998429581599</v>
      </c>
      <c r="N43" s="48">
        <v>0.94870438162874005</v>
      </c>
      <c r="O43" s="48">
        <v>20.016548563165401</v>
      </c>
      <c r="P43" s="48">
        <v>1765.5889916143501</v>
      </c>
      <c r="Q43" s="48">
        <v>1695.5983992639101</v>
      </c>
      <c r="R43" s="48">
        <v>1.3243001372538299</v>
      </c>
      <c r="S43" s="48">
        <v>20.044903644212201</v>
      </c>
      <c r="T43" s="48">
        <v>1264.8356406376699</v>
      </c>
      <c r="U43" s="47">
        <v>1685.3079789189401</v>
      </c>
      <c r="V43" s="47">
        <v>0.95314692037351501</v>
      </c>
      <c r="W43" s="47">
        <v>19.9232530904237</v>
      </c>
      <c r="X43" s="47">
        <v>1758.96779452494</v>
      </c>
      <c r="Y43" s="3"/>
      <c r="Z43" s="150"/>
      <c r="AA43" s="152">
        <f t="shared" si="0"/>
        <v>60.804478372408269</v>
      </c>
      <c r="AB43" s="152">
        <f t="shared" si="1"/>
        <v>237.29895674481654</v>
      </c>
      <c r="AC43" s="152">
        <f t="shared" si="2"/>
        <v>4.0032106957442828</v>
      </c>
      <c r="AD43" s="150"/>
      <c r="AE43" s="3"/>
      <c r="AF43" s="3"/>
      <c r="AG43" s="3"/>
      <c r="AH43" s="3"/>
      <c r="AI43" s="3"/>
      <c r="AJ43" s="3"/>
      <c r="AK43" s="3"/>
      <c r="AL43" s="3"/>
      <c r="AM43" s="3"/>
      <c r="AN43" s="8"/>
    </row>
    <row r="44" spans="1:40" ht="15.75" x14ac:dyDescent="0.25">
      <c r="A44" s="46"/>
      <c r="B44" s="45">
        <v>21</v>
      </c>
      <c r="C44" s="47" t="s">
        <v>20</v>
      </c>
      <c r="D44" s="47" t="s">
        <v>21</v>
      </c>
      <c r="E44" s="47">
        <v>107.89</v>
      </c>
      <c r="F44" s="47">
        <v>0</v>
      </c>
      <c r="G44" s="47">
        <v>111.79</v>
      </c>
      <c r="H44" s="49">
        <v>0</v>
      </c>
      <c r="I44" s="47">
        <v>100.835313619586</v>
      </c>
      <c r="J44" s="47">
        <v>107.89</v>
      </c>
      <c r="K44" s="48">
        <v>1691.00865879102</v>
      </c>
      <c r="L44" s="48">
        <v>0.82517331489308898</v>
      </c>
      <c r="M44" s="48">
        <v>1695.05710270794</v>
      </c>
      <c r="N44" s="48">
        <v>0.823202485779577</v>
      </c>
      <c r="O44" s="48">
        <v>20.0385045833779</v>
      </c>
      <c r="P44" s="48">
        <v>1767.5256545442501</v>
      </c>
      <c r="Q44" s="48">
        <v>1696.9441660586499</v>
      </c>
      <c r="R44" s="48">
        <v>1.1494596994016499</v>
      </c>
      <c r="S44" s="48">
        <v>20.060812933664199</v>
      </c>
      <c r="T44" s="48">
        <v>1265.83951856461</v>
      </c>
      <c r="U44" s="47">
        <v>1687.1652386471401</v>
      </c>
      <c r="V44" s="47">
        <v>0.82705308793961696</v>
      </c>
      <c r="W44" s="47">
        <v>19.9452091103811</v>
      </c>
      <c r="X44" s="47">
        <v>1758.96779452494</v>
      </c>
      <c r="Y44" s="3"/>
      <c r="Z44" s="150"/>
      <c r="AA44" s="152">
        <f t="shared" si="0"/>
        <v>0</v>
      </c>
      <c r="AB44" s="152">
        <f t="shared" si="1"/>
        <v>107.89</v>
      </c>
      <c r="AC44" s="152">
        <f t="shared" si="2"/>
        <v>0.82727242989008654</v>
      </c>
      <c r="AD44" s="150"/>
      <c r="AE44" s="3"/>
      <c r="AF44" s="3"/>
      <c r="AG44" s="3"/>
      <c r="AH44" s="3"/>
      <c r="AI44" s="3"/>
      <c r="AJ44" s="3"/>
      <c r="AK44" s="3"/>
      <c r="AL44" s="3"/>
      <c r="AM44" s="3"/>
      <c r="AN44" s="8"/>
    </row>
    <row r="45" spans="1:40" ht="15.75" x14ac:dyDescent="0.25">
      <c r="A45" s="46"/>
      <c r="B45" s="45">
        <v>22</v>
      </c>
      <c r="C45" s="47" t="s">
        <v>21</v>
      </c>
      <c r="D45" s="47" t="s">
        <v>22</v>
      </c>
      <c r="E45" s="47">
        <v>112.25</v>
      </c>
      <c r="F45" s="47">
        <v>0</v>
      </c>
      <c r="G45" s="47">
        <v>110.07</v>
      </c>
      <c r="H45" s="49">
        <v>0</v>
      </c>
      <c r="I45" s="47">
        <v>101.27033644377499</v>
      </c>
      <c r="J45" s="47">
        <v>112.25</v>
      </c>
      <c r="K45" s="48">
        <v>1690.94337476842</v>
      </c>
      <c r="L45" s="48">
        <v>0.89324841666821797</v>
      </c>
      <c r="M45" s="48">
        <v>1695.0891062175899</v>
      </c>
      <c r="N45" s="48">
        <v>0.891063771601876</v>
      </c>
      <c r="O45" s="48">
        <v>20.038882920174899</v>
      </c>
      <c r="P45" s="48">
        <v>1767.5590262957201</v>
      </c>
      <c r="Q45" s="48">
        <v>1697.2503622499501</v>
      </c>
      <c r="R45" s="48">
        <v>1.24401525363253</v>
      </c>
      <c r="S45" s="48">
        <v>20.064432701855399</v>
      </c>
      <c r="T45" s="48">
        <v>1266.0679263385</v>
      </c>
      <c r="U45" s="47">
        <v>1687.1972421682699</v>
      </c>
      <c r="V45" s="47">
        <v>0.89523172183851996</v>
      </c>
      <c r="W45" s="47">
        <v>19.945587447313699</v>
      </c>
      <c r="X45" s="47">
        <v>1758.96779452494</v>
      </c>
      <c r="Y45" s="3"/>
      <c r="Z45" s="150"/>
      <c r="AA45" s="152">
        <f t="shared" si="0"/>
        <v>0</v>
      </c>
      <c r="AB45" s="152">
        <f t="shared" si="1"/>
        <v>112.25</v>
      </c>
      <c r="AC45" s="152">
        <f t="shared" si="2"/>
        <v>0.89549191874004164</v>
      </c>
      <c r="AD45" s="150"/>
      <c r="AE45" s="3"/>
      <c r="AF45" s="3"/>
      <c r="AG45" s="3"/>
      <c r="AH45" s="3"/>
      <c r="AI45" s="3"/>
      <c r="AJ45" s="3"/>
      <c r="AK45" s="3"/>
      <c r="AL45" s="3"/>
      <c r="AM45" s="3"/>
      <c r="AN45" s="8"/>
    </row>
    <row r="46" spans="1:40" ht="15.75" x14ac:dyDescent="0.25">
      <c r="A46" s="46"/>
      <c r="B46" s="45">
        <v>23</v>
      </c>
      <c r="C46" s="47" t="s">
        <v>22</v>
      </c>
      <c r="D46" s="47" t="s">
        <v>23</v>
      </c>
      <c r="E46" s="47">
        <v>108.8</v>
      </c>
      <c r="F46" s="47">
        <v>0</v>
      </c>
      <c r="G46" s="47">
        <v>110.52500000000001</v>
      </c>
      <c r="H46" s="49">
        <v>0</v>
      </c>
      <c r="I46" s="47">
        <v>101.53434765705001</v>
      </c>
      <c r="J46" s="47">
        <v>108.8</v>
      </c>
      <c r="K46" s="48">
        <v>1690.99524695026</v>
      </c>
      <c r="L46" s="48">
        <v>0.83915855030297404</v>
      </c>
      <c r="M46" s="48">
        <v>1695.06367684253</v>
      </c>
      <c r="N46" s="48">
        <v>0.83714443261698701</v>
      </c>
      <c r="O46" s="48">
        <v>20.0385823010111</v>
      </c>
      <c r="P46" s="48">
        <v>1767.53250974195</v>
      </c>
      <c r="Q46" s="48">
        <v>1697.00706815281</v>
      </c>
      <c r="R46" s="48">
        <v>1.1688884189166999</v>
      </c>
      <c r="S46" s="48">
        <v>20.061556545133101</v>
      </c>
      <c r="T46" s="48">
        <v>1265.8864405306799</v>
      </c>
      <c r="U46" s="47">
        <v>1687.17181278409</v>
      </c>
      <c r="V46" s="47">
        <v>0.841060234202476</v>
      </c>
      <c r="W46" s="47">
        <v>19.9452868280422</v>
      </c>
      <c r="X46" s="47">
        <v>1758.96779452494</v>
      </c>
      <c r="Y46" s="3"/>
      <c r="Z46" s="150"/>
      <c r="AA46" s="152">
        <f t="shared" si="0"/>
        <v>0</v>
      </c>
      <c r="AB46" s="152">
        <f t="shared" si="1"/>
        <v>108.8</v>
      </c>
      <c r="AC46" s="152">
        <f t="shared" si="2"/>
        <v>0.84128768610296123</v>
      </c>
      <c r="AD46" s="150"/>
      <c r="AE46" s="3"/>
      <c r="AF46" s="3"/>
      <c r="AG46" s="3"/>
      <c r="AH46" s="3"/>
      <c r="AI46" s="3"/>
      <c r="AJ46" s="3"/>
      <c r="AK46" s="3"/>
      <c r="AL46" s="3"/>
      <c r="AM46" s="3"/>
      <c r="AN46" s="8"/>
    </row>
    <row r="47" spans="1:40" ht="15.75" x14ac:dyDescent="0.25">
      <c r="A47" s="46"/>
      <c r="B47" s="45">
        <v>24</v>
      </c>
      <c r="C47" s="47" t="s">
        <v>23</v>
      </c>
      <c r="D47" s="47" t="s">
        <v>24</v>
      </c>
      <c r="E47" s="47">
        <v>107.49</v>
      </c>
      <c r="F47" s="47">
        <v>0</v>
      </c>
      <c r="G47" s="47">
        <v>108.145</v>
      </c>
      <c r="H47" s="49">
        <v>2</v>
      </c>
      <c r="I47" s="47">
        <v>101.732533431305</v>
      </c>
      <c r="J47" s="47">
        <v>107.508604771897</v>
      </c>
      <c r="K47" s="48">
        <v>1690.0548002672799</v>
      </c>
      <c r="L47" s="48">
        <v>0.81981202578069301</v>
      </c>
      <c r="M47" s="48">
        <v>1694.0962470510101</v>
      </c>
      <c r="N47" s="48">
        <v>0.81785627699686503</v>
      </c>
      <c r="O47" s="48">
        <v>20.027145608830999</v>
      </c>
      <c r="P47" s="48">
        <v>1766.5237195526699</v>
      </c>
      <c r="Q47" s="48">
        <v>1695.9635898613101</v>
      </c>
      <c r="R47" s="48">
        <v>1.1420072034958999</v>
      </c>
      <c r="S47" s="48">
        <v>20.049220828245801</v>
      </c>
      <c r="T47" s="48">
        <v>1265.1080554284699</v>
      </c>
      <c r="U47" s="47">
        <v>1686.2043829894701</v>
      </c>
      <c r="V47" s="47">
        <v>0.82168405174650305</v>
      </c>
      <c r="W47" s="47">
        <v>19.933850135825399</v>
      </c>
      <c r="X47" s="47">
        <v>1758.96779452494</v>
      </c>
      <c r="Y47" s="3"/>
      <c r="Z47" s="150"/>
      <c r="AA47" s="152">
        <f t="shared" si="0"/>
        <v>32.726138592214667</v>
      </c>
      <c r="AB47" s="152">
        <f t="shared" si="1"/>
        <v>172.94227718442932</v>
      </c>
      <c r="AC47" s="152">
        <f t="shared" si="2"/>
        <v>2.1258956033032796</v>
      </c>
      <c r="AD47" s="150"/>
      <c r="AE47" s="3"/>
      <c r="AF47" s="3"/>
      <c r="AG47" s="3"/>
      <c r="AH47" s="3"/>
      <c r="AI47" s="3"/>
      <c r="AJ47" s="3"/>
      <c r="AK47" s="3"/>
      <c r="AL47" s="3"/>
      <c r="AM47" s="3"/>
      <c r="AN47" s="8"/>
    </row>
    <row r="48" spans="1:40" ht="15.75" x14ac:dyDescent="0.25">
      <c r="A48" s="46"/>
      <c r="B48" s="45">
        <v>25</v>
      </c>
      <c r="C48" s="47" t="s">
        <v>24</v>
      </c>
      <c r="D48" s="47" t="s">
        <v>25</v>
      </c>
      <c r="E48" s="47">
        <v>105.77</v>
      </c>
      <c r="F48" s="47">
        <v>0</v>
      </c>
      <c r="G48" s="47">
        <v>106.63</v>
      </c>
      <c r="H48" s="49">
        <v>2</v>
      </c>
      <c r="I48" s="47">
        <v>101.85952223323299</v>
      </c>
      <c r="J48" s="47">
        <v>105.788907263474</v>
      </c>
      <c r="K48" s="48">
        <v>1690.07976230022</v>
      </c>
      <c r="L48" s="48">
        <v>0.79378279434671395</v>
      </c>
      <c r="M48" s="48">
        <v>1694.08399126738</v>
      </c>
      <c r="N48" s="48">
        <v>0.79190656620504996</v>
      </c>
      <c r="O48" s="48">
        <v>20.027000724286399</v>
      </c>
      <c r="P48" s="48">
        <v>1766.51093979915</v>
      </c>
      <c r="Q48" s="48">
        <v>1695.84644033927</v>
      </c>
      <c r="R48" s="48">
        <v>1.10584091507624</v>
      </c>
      <c r="S48" s="48">
        <v>20.047835918421502</v>
      </c>
      <c r="T48" s="48">
        <v>1265.0206674651299</v>
      </c>
      <c r="U48" s="47">
        <v>1686.1921272014499</v>
      </c>
      <c r="V48" s="47">
        <v>0.79561291666926504</v>
      </c>
      <c r="W48" s="47">
        <v>19.933705251228901</v>
      </c>
      <c r="X48" s="47">
        <v>1758.96779452494</v>
      </c>
      <c r="Y48" s="3"/>
      <c r="Z48" s="150"/>
      <c r="AA48" s="152">
        <f t="shared" si="0"/>
        <v>33.258258334090293</v>
      </c>
      <c r="AB48" s="152">
        <f t="shared" si="1"/>
        <v>172.28651666818058</v>
      </c>
      <c r="AC48" s="152">
        <f t="shared" si="2"/>
        <v>2.1098010602064146</v>
      </c>
      <c r="AD48" s="150"/>
      <c r="AE48" s="3"/>
      <c r="AF48" s="3"/>
      <c r="AG48" s="3"/>
      <c r="AH48" s="3"/>
      <c r="AI48" s="3"/>
      <c r="AJ48" s="3"/>
      <c r="AK48" s="3"/>
      <c r="AL48" s="3"/>
      <c r="AM48" s="3"/>
      <c r="AN48" s="8"/>
    </row>
    <row r="49" spans="1:40" ht="15.75" x14ac:dyDescent="0.25">
      <c r="A49" s="46"/>
      <c r="B49" s="45">
        <v>26</v>
      </c>
      <c r="C49" s="47" t="s">
        <v>25</v>
      </c>
      <c r="D49" s="47" t="s">
        <v>26</v>
      </c>
      <c r="E49" s="47">
        <v>112.83</v>
      </c>
      <c r="F49" s="47">
        <v>0</v>
      </c>
      <c r="G49" s="47">
        <v>109.3</v>
      </c>
      <c r="H49" s="49">
        <v>0</v>
      </c>
      <c r="I49" s="47">
        <v>102.227321460054</v>
      </c>
      <c r="J49" s="47">
        <v>112.83</v>
      </c>
      <c r="K49" s="48">
        <v>1690.93449492286</v>
      </c>
      <c r="L49" s="48">
        <v>0.90250790108644696</v>
      </c>
      <c r="M49" s="48">
        <v>1695.0934598726001</v>
      </c>
      <c r="N49" s="48">
        <v>0.90029356965497298</v>
      </c>
      <c r="O49" s="48">
        <v>20.038934387901602</v>
      </c>
      <c r="P49" s="48">
        <v>1767.5635660819601</v>
      </c>
      <c r="Q49" s="48">
        <v>1697.29201286291</v>
      </c>
      <c r="R49" s="48">
        <v>1.2568733707945901</v>
      </c>
      <c r="S49" s="48">
        <v>20.064925084086902</v>
      </c>
      <c r="T49" s="48">
        <v>1266.09899571185</v>
      </c>
      <c r="U49" s="47">
        <v>1687.2015958248301</v>
      </c>
      <c r="V49" s="47">
        <v>0.90450468139904405</v>
      </c>
      <c r="W49" s="47">
        <v>19.9456389150589</v>
      </c>
      <c r="X49" s="47">
        <v>1758.96779452494</v>
      </c>
      <c r="Y49" s="3"/>
      <c r="Z49" s="150"/>
      <c r="AA49" s="152">
        <f t="shared" si="0"/>
        <v>0</v>
      </c>
      <c r="AB49" s="152">
        <f t="shared" si="1"/>
        <v>112.83</v>
      </c>
      <c r="AC49" s="152">
        <f t="shared" si="2"/>
        <v>0.90477070344671284</v>
      </c>
      <c r="AD49" s="150"/>
      <c r="AE49" s="3"/>
      <c r="AF49" s="3"/>
      <c r="AG49" s="3"/>
      <c r="AH49" s="3"/>
      <c r="AI49" s="3"/>
      <c r="AJ49" s="3"/>
      <c r="AK49" s="3"/>
      <c r="AL49" s="3"/>
      <c r="AM49" s="3"/>
      <c r="AN49" s="8"/>
    </row>
    <row r="50" spans="1:40" ht="15.75" x14ac:dyDescent="0.25">
      <c r="A50" s="46"/>
      <c r="B50" s="45">
        <v>27</v>
      </c>
      <c r="C50" s="47" t="s">
        <v>26</v>
      </c>
      <c r="D50" s="47" t="s">
        <v>27</v>
      </c>
      <c r="E50" s="47">
        <v>93.76</v>
      </c>
      <c r="F50" s="47">
        <v>0</v>
      </c>
      <c r="G50" s="47">
        <v>103.295</v>
      </c>
      <c r="H50" s="49">
        <v>0</v>
      </c>
      <c r="I50" s="47">
        <v>102.01769174244301</v>
      </c>
      <c r="J50" s="47">
        <v>93.76</v>
      </c>
      <c r="K50" s="48">
        <v>1691.2024326917799</v>
      </c>
      <c r="L50" s="48">
        <v>0.62311502421547105</v>
      </c>
      <c r="M50" s="48">
        <v>1694.96215516865</v>
      </c>
      <c r="N50" s="48">
        <v>0.62173284612077095</v>
      </c>
      <c r="O50" s="48">
        <v>20.037382139362201</v>
      </c>
      <c r="P50" s="48">
        <v>1767.42664772539</v>
      </c>
      <c r="Q50" s="48">
        <v>1696.0354934238901</v>
      </c>
      <c r="R50" s="48">
        <v>0.86855870431051596</v>
      </c>
      <c r="S50" s="48">
        <v>20.050070852629101</v>
      </c>
      <c r="T50" s="48">
        <v>1265.16169206123</v>
      </c>
      <c r="U50" s="47">
        <v>1687.0702910738</v>
      </c>
      <c r="V50" s="47">
        <v>0.62464121997504995</v>
      </c>
      <c r="W50" s="47">
        <v>19.9440866659628</v>
      </c>
      <c r="X50" s="47">
        <v>1758.96779452494</v>
      </c>
      <c r="Y50" s="3"/>
      <c r="Z50" s="150"/>
      <c r="AA50" s="152">
        <f t="shared" si="0"/>
        <v>0</v>
      </c>
      <c r="AB50" s="152">
        <f t="shared" si="1"/>
        <v>93.76</v>
      </c>
      <c r="AC50" s="152">
        <f t="shared" si="2"/>
        <v>0.62475973203172874</v>
      </c>
      <c r="AD50" s="150"/>
      <c r="AE50" s="3"/>
      <c r="AF50" s="3"/>
      <c r="AG50" s="3"/>
      <c r="AH50" s="3"/>
      <c r="AI50" s="3"/>
      <c r="AJ50" s="3"/>
      <c r="AK50" s="3"/>
      <c r="AL50" s="3"/>
      <c r="AM50" s="3"/>
      <c r="AN50" s="8"/>
    </row>
    <row r="51" spans="1:40" ht="15.75" x14ac:dyDescent="0.25">
      <c r="A51" s="46"/>
      <c r="B51" s="45">
        <v>28</v>
      </c>
      <c r="C51" s="47" t="s">
        <v>27</v>
      </c>
      <c r="D51" s="47" t="s">
        <v>28</v>
      </c>
      <c r="E51" s="47">
        <v>80.11</v>
      </c>
      <c r="F51" s="47">
        <v>0</v>
      </c>
      <c r="G51" s="47">
        <v>86.935000000000002</v>
      </c>
      <c r="H51" s="49">
        <v>4</v>
      </c>
      <c r="I51" s="47">
        <v>101.595025720975</v>
      </c>
      <c r="J51" s="47">
        <v>80.209800523377396</v>
      </c>
      <c r="K51" s="48">
        <v>1689.4442176550799</v>
      </c>
      <c r="L51" s="48">
        <v>0.45649879553759598</v>
      </c>
      <c r="M51" s="48">
        <v>1692.9666518015599</v>
      </c>
      <c r="N51" s="48">
        <v>0.45554899127327902</v>
      </c>
      <c r="O51" s="48">
        <v>20.013791840661501</v>
      </c>
      <c r="P51" s="48">
        <v>1765.34583086711</v>
      </c>
      <c r="Q51" s="48">
        <v>1693.3712227107201</v>
      </c>
      <c r="R51" s="48">
        <v>0.636651275821843</v>
      </c>
      <c r="S51" s="48">
        <v>20.018574568042599</v>
      </c>
      <c r="T51" s="48">
        <v>1263.1742730144799</v>
      </c>
      <c r="U51" s="47">
        <v>1685.07478767878</v>
      </c>
      <c r="V51" s="47">
        <v>0.45768250532659099</v>
      </c>
      <c r="W51" s="47">
        <v>19.920496366932099</v>
      </c>
      <c r="X51" s="47">
        <v>1758.96779452494</v>
      </c>
      <c r="Y51" s="3"/>
      <c r="Z51" s="150"/>
      <c r="AA51" s="152">
        <f t="shared" si="0"/>
        <v>87.791173206533827</v>
      </c>
      <c r="AB51" s="152">
        <f t="shared" si="1"/>
        <v>255.69234641306764</v>
      </c>
      <c r="AC51" s="152">
        <f t="shared" si="2"/>
        <v>4.648135316780186</v>
      </c>
      <c r="AD51" s="150"/>
      <c r="AE51" s="3"/>
      <c r="AF51" s="3"/>
      <c r="AG51" s="3"/>
      <c r="AH51" s="3"/>
      <c r="AI51" s="3"/>
      <c r="AJ51" s="3"/>
      <c r="AK51" s="3"/>
      <c r="AL51" s="3"/>
      <c r="AM51" s="3"/>
      <c r="AN51" s="8"/>
    </row>
    <row r="52" spans="1:40" ht="15.75" x14ac:dyDescent="0.25">
      <c r="A52" s="46"/>
      <c r="B52" s="45">
        <v>29</v>
      </c>
      <c r="C52" s="47" t="s">
        <v>28</v>
      </c>
      <c r="D52" s="47" t="s">
        <v>29</v>
      </c>
      <c r="E52" s="47">
        <v>51.5</v>
      </c>
      <c r="F52" s="47">
        <v>0</v>
      </c>
      <c r="G52" s="47">
        <v>65.805000000000007</v>
      </c>
      <c r="H52" s="49">
        <v>3</v>
      </c>
      <c r="I52" s="47">
        <v>101.077501852979</v>
      </c>
      <c r="J52" s="47">
        <v>51.5873046398046</v>
      </c>
      <c r="K52" s="48">
        <v>1690.18049114665</v>
      </c>
      <c r="L52" s="48">
        <v>0.18874750088587999</v>
      </c>
      <c r="M52" s="48">
        <v>1693.3199984248499</v>
      </c>
      <c r="N52" s="48">
        <v>0.188397552764246</v>
      </c>
      <c r="O52" s="48">
        <v>20.017969008450802</v>
      </c>
      <c r="P52" s="48">
        <v>1765.7142840718</v>
      </c>
      <c r="Q52" s="48">
        <v>1692.64533805413</v>
      </c>
      <c r="R52" s="48">
        <v>0.263462386390384</v>
      </c>
      <c r="S52" s="48">
        <v>20.009993356828499</v>
      </c>
      <c r="T52" s="48">
        <v>1262.6327976361999</v>
      </c>
      <c r="U52" s="47">
        <v>1685.4281342567799</v>
      </c>
      <c r="V52" s="47">
        <v>0.1892797071948</v>
      </c>
      <c r="W52" s="47">
        <v>19.9246735341858</v>
      </c>
      <c r="X52" s="47">
        <v>1758.96779452494</v>
      </c>
      <c r="Y52" s="3"/>
      <c r="Z52" s="150"/>
      <c r="AA52" s="152">
        <f t="shared" si="0"/>
        <v>102.40628231163647</v>
      </c>
      <c r="AB52" s="152">
        <f t="shared" si="1"/>
        <v>256.31256462327292</v>
      </c>
      <c r="AC52" s="152">
        <f t="shared" si="2"/>
        <v>4.6707220802553682</v>
      </c>
      <c r="AD52" s="150"/>
      <c r="AE52" s="3"/>
      <c r="AF52" s="3"/>
      <c r="AG52" s="3"/>
      <c r="AH52" s="3"/>
      <c r="AI52" s="3"/>
      <c r="AJ52" s="3"/>
      <c r="AK52" s="3"/>
      <c r="AL52" s="3"/>
      <c r="AM52" s="3"/>
      <c r="AN52" s="8"/>
    </row>
    <row r="53" spans="1:40" ht="15.75" x14ac:dyDescent="0.25">
      <c r="A53" s="46"/>
      <c r="B53" s="45">
        <v>30</v>
      </c>
      <c r="C53" s="47" t="s">
        <v>29</v>
      </c>
      <c r="D53" s="47" t="s">
        <v>30</v>
      </c>
      <c r="E53" s="47">
        <v>67.13</v>
      </c>
      <c r="F53" s="47">
        <v>0</v>
      </c>
      <c r="G53" s="47">
        <v>59.314999999999998</v>
      </c>
      <c r="H53" s="49">
        <v>1.5</v>
      </c>
      <c r="I53" s="47">
        <v>100.581548895022</v>
      </c>
      <c r="J53" s="47">
        <v>67.146756436927006</v>
      </c>
      <c r="K53" s="48">
        <v>1690.7741926774099</v>
      </c>
      <c r="L53" s="48">
        <v>0.31966352720444002</v>
      </c>
      <c r="M53" s="48">
        <v>1694.10063123634</v>
      </c>
      <c r="N53" s="48">
        <v>0.31903585428869202</v>
      </c>
      <c r="O53" s="48">
        <v>20.0271974374789</v>
      </c>
      <c r="P53" s="48">
        <v>1766.5282911745001</v>
      </c>
      <c r="Q53" s="48">
        <v>1693.95281320241</v>
      </c>
      <c r="R53" s="48">
        <v>0.44601317230291598</v>
      </c>
      <c r="S53" s="48">
        <v>20.025449972838501</v>
      </c>
      <c r="T53" s="48">
        <v>1263.6081118187999</v>
      </c>
      <c r="U53" s="47">
        <v>1686.20876709035</v>
      </c>
      <c r="V53" s="47">
        <v>0.32052901911435699</v>
      </c>
      <c r="W53" s="47">
        <v>19.933901963475002</v>
      </c>
      <c r="X53" s="47">
        <v>1758.96779452494</v>
      </c>
      <c r="Y53" s="3"/>
      <c r="Z53" s="150"/>
      <c r="AA53" s="152">
        <f t="shared" si="0"/>
        <v>39.300345362539446</v>
      </c>
      <c r="AB53" s="152">
        <f t="shared" si="1"/>
        <v>145.73069072507889</v>
      </c>
      <c r="AC53" s="152">
        <f t="shared" si="2"/>
        <v>1.5094414658310131</v>
      </c>
      <c r="AD53" s="150"/>
      <c r="AE53" s="3"/>
      <c r="AF53" s="3"/>
      <c r="AG53" s="3"/>
      <c r="AH53" s="3"/>
      <c r="AI53" s="3"/>
      <c r="AJ53" s="3"/>
      <c r="AK53" s="3"/>
      <c r="AL53" s="3"/>
      <c r="AM53" s="3"/>
      <c r="AN53" s="8"/>
    </row>
    <row r="54" spans="1:40" ht="15.75" x14ac:dyDescent="0.25">
      <c r="A54" s="46"/>
      <c r="B54" s="45">
        <v>31</v>
      </c>
      <c r="C54" s="47" t="s">
        <v>30</v>
      </c>
      <c r="D54" s="47" t="s">
        <v>31</v>
      </c>
      <c r="E54" s="47">
        <v>76.099999999999994</v>
      </c>
      <c r="F54" s="47">
        <v>0</v>
      </c>
      <c r="G54" s="47">
        <v>71.614999999999995</v>
      </c>
      <c r="H54" s="49">
        <v>4</v>
      </c>
      <c r="I54" s="47">
        <v>100.162057644028</v>
      </c>
      <c r="J54" s="47">
        <v>76.205052325944905</v>
      </c>
      <c r="K54" s="48">
        <v>1689.48685185974</v>
      </c>
      <c r="L54" s="48">
        <v>0.41204185636822699</v>
      </c>
      <c r="M54" s="48">
        <v>1692.9457101765199</v>
      </c>
      <c r="N54" s="48">
        <v>0.41120001342359402</v>
      </c>
      <c r="O54" s="48">
        <v>20.013544274459399</v>
      </c>
      <c r="P54" s="48">
        <v>1765.32399392755</v>
      </c>
      <c r="Q54" s="48">
        <v>1693.17110059633</v>
      </c>
      <c r="R54" s="48">
        <v>0.57473229343385401</v>
      </c>
      <c r="S54" s="48">
        <v>20.0162087787721</v>
      </c>
      <c r="T54" s="48">
        <v>1263.02499144942</v>
      </c>
      <c r="U54" s="47">
        <v>1685.0538460462301</v>
      </c>
      <c r="V54" s="47">
        <v>0.41312584780801298</v>
      </c>
      <c r="W54" s="47">
        <v>19.920248800641101</v>
      </c>
      <c r="X54" s="47">
        <v>1758.96779452494</v>
      </c>
      <c r="Y54" s="3"/>
      <c r="Z54" s="150"/>
      <c r="AA54" s="152">
        <f t="shared" si="0"/>
        <v>92.41308023839764</v>
      </c>
      <c r="AB54" s="152">
        <f t="shared" si="1"/>
        <v>260.9261604767953</v>
      </c>
      <c r="AC54" s="152">
        <f t="shared" si="2"/>
        <v>4.8404580355154421</v>
      </c>
      <c r="AD54" s="150"/>
      <c r="AE54" s="3"/>
      <c r="AF54" s="3"/>
      <c r="AG54" s="3"/>
      <c r="AH54" s="3"/>
      <c r="AI54" s="3"/>
      <c r="AJ54" s="3"/>
      <c r="AK54" s="3"/>
      <c r="AL54" s="3"/>
      <c r="AM54" s="3"/>
      <c r="AN54" s="8"/>
    </row>
    <row r="55" spans="1:40" ht="15.75" x14ac:dyDescent="0.25">
      <c r="A55" s="46"/>
      <c r="B55" s="45">
        <v>32</v>
      </c>
      <c r="C55" s="47" t="s">
        <v>31</v>
      </c>
      <c r="D55" s="47" t="s">
        <v>32</v>
      </c>
      <c r="E55" s="47">
        <v>78.2</v>
      </c>
      <c r="F55" s="47">
        <v>0</v>
      </c>
      <c r="G55" s="47">
        <v>77.150000000000006</v>
      </c>
      <c r="H55" s="49">
        <v>4</v>
      </c>
      <c r="I55" s="47">
        <v>99.777793272775895</v>
      </c>
      <c r="J55" s="47">
        <v>78.302234961717403</v>
      </c>
      <c r="K55" s="48">
        <v>1689.4647979857</v>
      </c>
      <c r="L55" s="48">
        <v>0.43503859676525802</v>
      </c>
      <c r="M55" s="48">
        <v>1692.95654248559</v>
      </c>
      <c r="N55" s="48">
        <v>0.43414132410091499</v>
      </c>
      <c r="O55" s="48">
        <v>20.0136723310744</v>
      </c>
      <c r="P55" s="48">
        <v>1765.33528934889</v>
      </c>
      <c r="Q55" s="48">
        <v>1693.2746184812399</v>
      </c>
      <c r="R55" s="48">
        <v>0.60676403968742498</v>
      </c>
      <c r="S55" s="48">
        <v>20.017432539085501</v>
      </c>
      <c r="T55" s="48">
        <v>1263.1022108607699</v>
      </c>
      <c r="U55" s="47">
        <v>1685.0646783591801</v>
      </c>
      <c r="V55" s="47">
        <v>0.43617458987727498</v>
      </c>
      <c r="W55" s="47">
        <v>19.920376857302099</v>
      </c>
      <c r="X55" s="47">
        <v>1758.96779452494</v>
      </c>
      <c r="Y55" s="3"/>
      <c r="Z55" s="150"/>
      <c r="AA55" s="152">
        <f t="shared" si="0"/>
        <v>89.933588995621633</v>
      </c>
      <c r="AB55" s="152">
        <f t="shared" si="1"/>
        <v>258.06717799124328</v>
      </c>
      <c r="AC55" s="152">
        <f t="shared" si="2"/>
        <v>4.7349175263753658</v>
      </c>
      <c r="AD55" s="150"/>
      <c r="AE55" s="3"/>
      <c r="AF55" s="3"/>
      <c r="AG55" s="3"/>
      <c r="AH55" s="3"/>
      <c r="AI55" s="3"/>
      <c r="AJ55" s="3"/>
      <c r="AK55" s="3"/>
      <c r="AL55" s="3"/>
      <c r="AM55" s="3"/>
      <c r="AN55" s="8"/>
    </row>
    <row r="56" spans="1:40" ht="15.75" x14ac:dyDescent="0.25">
      <c r="A56" s="46"/>
      <c r="B56" s="45">
        <v>33</v>
      </c>
      <c r="C56" s="47" t="s">
        <v>32</v>
      </c>
      <c r="D56" s="47" t="s">
        <v>33</v>
      </c>
      <c r="E56" s="47">
        <v>85.72</v>
      </c>
      <c r="F56" s="47">
        <v>0</v>
      </c>
      <c r="G56" s="47">
        <v>81.96</v>
      </c>
      <c r="H56" s="49">
        <v>4</v>
      </c>
      <c r="I56" s="47">
        <v>99.502381173025896</v>
      </c>
      <c r="J56" s="47">
        <v>85.813276362110798</v>
      </c>
      <c r="K56" s="48">
        <v>1689.3808951383401</v>
      </c>
      <c r="L56" s="48">
        <v>0.52252853145217704</v>
      </c>
      <c r="M56" s="48">
        <v>1692.99776130383</v>
      </c>
      <c r="N56" s="48">
        <v>0.52141221824189898</v>
      </c>
      <c r="O56" s="48">
        <v>20.014159608746098</v>
      </c>
      <c r="P56" s="48">
        <v>1765.37827038981</v>
      </c>
      <c r="Q56" s="48">
        <v>1693.6684769948199</v>
      </c>
      <c r="R56" s="48">
        <v>0.72858374754418698</v>
      </c>
      <c r="S56" s="48">
        <v>20.022088627435998</v>
      </c>
      <c r="T56" s="48">
        <v>1263.39601055152</v>
      </c>
      <c r="U56" s="47">
        <v>1685.10589719222</v>
      </c>
      <c r="V56" s="47">
        <v>0.523854150454798</v>
      </c>
      <c r="W56" s="47">
        <v>19.920864135148602</v>
      </c>
      <c r="X56" s="47">
        <v>1758.96779452494</v>
      </c>
      <c r="Y56" s="3"/>
      <c r="Z56" s="150"/>
      <c r="AA56" s="152">
        <f t="shared" si="0"/>
        <v>82.049932999268947</v>
      </c>
      <c r="AB56" s="152">
        <f t="shared" si="1"/>
        <v>249.81986599853789</v>
      </c>
      <c r="AC56" s="152">
        <f t="shared" si="2"/>
        <v>4.4369911992641038</v>
      </c>
      <c r="AD56" s="150"/>
      <c r="AE56" s="3"/>
      <c r="AF56" s="3"/>
      <c r="AG56" s="3"/>
      <c r="AH56" s="3"/>
      <c r="AI56" s="3"/>
      <c r="AJ56" s="3"/>
      <c r="AK56" s="3"/>
      <c r="AL56" s="3"/>
      <c r="AM56" s="3"/>
      <c r="AN56" s="8"/>
    </row>
    <row r="57" spans="1:40" ht="15.75" x14ac:dyDescent="0.25">
      <c r="A57" s="46"/>
      <c r="B57" s="45">
        <v>34</v>
      </c>
      <c r="C57" s="47" t="s">
        <v>33</v>
      </c>
      <c r="D57" s="47" t="s">
        <v>34</v>
      </c>
      <c r="E57" s="47">
        <v>88.8</v>
      </c>
      <c r="F57" s="47">
        <v>0</v>
      </c>
      <c r="G57" s="47">
        <v>87.26</v>
      </c>
      <c r="H57" s="49">
        <v>-4</v>
      </c>
      <c r="I57" s="47">
        <v>99.286059607472396</v>
      </c>
      <c r="J57" s="47">
        <v>88.890044436933394</v>
      </c>
      <c r="K57" s="48">
        <v>1693.1815244260699</v>
      </c>
      <c r="L57" s="48">
        <v>0.55941144309442004</v>
      </c>
      <c r="M57" s="48">
        <v>1696.8493294391501</v>
      </c>
      <c r="N57" s="48">
        <v>0.55820225376938404</v>
      </c>
      <c r="O57" s="48">
        <v>20.059691800911999</v>
      </c>
      <c r="P57" s="48">
        <v>1769.3945041075599</v>
      </c>
      <c r="Q57" s="48">
        <v>1697.66360987189</v>
      </c>
      <c r="R57" s="48">
        <v>0.77992622435765402</v>
      </c>
      <c r="S57" s="48">
        <v>20.069318002977798</v>
      </c>
      <c r="T57" s="48">
        <v>1266.3761893805399</v>
      </c>
      <c r="U57" s="47">
        <v>1688.95746533334</v>
      </c>
      <c r="V57" s="47">
        <v>0.56081052332070402</v>
      </c>
      <c r="W57" s="47">
        <v>19.966396327383102</v>
      </c>
      <c r="X57" s="47">
        <v>1758.96779452494</v>
      </c>
      <c r="Y57" s="3"/>
      <c r="Z57" s="150"/>
      <c r="AA57" s="152">
        <f t="shared" si="0"/>
        <v>79.206013346258857</v>
      </c>
      <c r="AB57" s="152">
        <f t="shared" si="1"/>
        <v>247.21202669251772</v>
      </c>
      <c r="AC57" s="152">
        <f t="shared" si="2"/>
        <v>4.3448023543380723</v>
      </c>
      <c r="AD57" s="150"/>
      <c r="AE57" s="3"/>
      <c r="AF57" s="3"/>
      <c r="AG57" s="3"/>
      <c r="AH57" s="3"/>
      <c r="AI57" s="3"/>
      <c r="AJ57" s="3"/>
      <c r="AK57" s="3"/>
      <c r="AL57" s="3"/>
      <c r="AM57" s="3"/>
      <c r="AN57" s="8"/>
    </row>
    <row r="58" spans="1:40" ht="15.75" x14ac:dyDescent="0.25">
      <c r="A58" s="46"/>
      <c r="B58" s="45">
        <v>35</v>
      </c>
      <c r="C58" s="47" t="s">
        <v>34</v>
      </c>
      <c r="D58" s="47" t="s">
        <v>35</v>
      </c>
      <c r="E58" s="47">
        <v>88.45</v>
      </c>
      <c r="F58" s="47">
        <v>0</v>
      </c>
      <c r="G58" s="47">
        <v>88.625</v>
      </c>
      <c r="H58" s="49">
        <v>0</v>
      </c>
      <c r="I58" s="47">
        <v>99.072620638154007</v>
      </c>
      <c r="J58" s="47">
        <v>88.45</v>
      </c>
      <c r="K58" s="48">
        <v>1691.26822194277</v>
      </c>
      <c r="L58" s="48">
        <v>0.55451309409113703</v>
      </c>
      <c r="M58" s="48">
        <v>1694.929934047</v>
      </c>
      <c r="N58" s="48">
        <v>0.55331512875475097</v>
      </c>
      <c r="O58" s="48">
        <v>20.037001230015399</v>
      </c>
      <c r="P58" s="48">
        <v>1767.3930490584</v>
      </c>
      <c r="Q58" s="48">
        <v>1695.7270423817999</v>
      </c>
      <c r="R58" s="48">
        <v>0.77310528944044898</v>
      </c>
      <c r="S58" s="48">
        <v>20.0464244282043</v>
      </c>
      <c r="T58" s="48">
        <v>1264.9316022760499</v>
      </c>
      <c r="U58" s="47">
        <v>1687.03806994059</v>
      </c>
      <c r="V58" s="47">
        <v>0.55590350413403999</v>
      </c>
      <c r="W58" s="47">
        <v>19.9437057564793</v>
      </c>
      <c r="X58" s="47">
        <v>1758.96779452494</v>
      </c>
      <c r="Y58" s="3"/>
      <c r="Z58" s="150"/>
      <c r="AA58" s="152">
        <f t="shared" si="0"/>
        <v>0</v>
      </c>
      <c r="AB58" s="152">
        <f t="shared" si="1"/>
        <v>88.45</v>
      </c>
      <c r="AC58" s="152">
        <f t="shared" si="2"/>
        <v>0.55599473332733895</v>
      </c>
      <c r="AD58" s="150"/>
      <c r="AE58" s="3"/>
      <c r="AF58" s="3"/>
      <c r="AG58" s="3"/>
      <c r="AH58" s="3"/>
      <c r="AI58" s="3"/>
      <c r="AJ58" s="3"/>
      <c r="AK58" s="3"/>
      <c r="AL58" s="3"/>
      <c r="AM58" s="3"/>
      <c r="AN58" s="8"/>
    </row>
    <row r="59" spans="1:40" ht="15.75" x14ac:dyDescent="0.25">
      <c r="A59" s="46"/>
      <c r="B59" s="45">
        <v>36</v>
      </c>
      <c r="C59" s="47" t="s">
        <v>35</v>
      </c>
      <c r="D59" s="47" t="s">
        <v>36</v>
      </c>
      <c r="E59" s="47">
        <v>85.67</v>
      </c>
      <c r="F59" s="47">
        <v>0</v>
      </c>
      <c r="G59" s="47">
        <v>87.06</v>
      </c>
      <c r="H59" s="49">
        <v>-4</v>
      </c>
      <c r="I59" s="47">
        <v>98.825399889508503</v>
      </c>
      <c r="J59" s="47">
        <v>85.763330742223403</v>
      </c>
      <c r="K59" s="48">
        <v>1693.21861272501</v>
      </c>
      <c r="L59" s="48">
        <v>0.52073751301876003</v>
      </c>
      <c r="M59" s="48">
        <v>1696.8312306314599</v>
      </c>
      <c r="N59" s="48">
        <v>0.519628843146277</v>
      </c>
      <c r="O59" s="48">
        <v>20.059477841724298</v>
      </c>
      <c r="P59" s="48">
        <v>1769.37563152394</v>
      </c>
      <c r="Q59" s="48">
        <v>1697.4899731379201</v>
      </c>
      <c r="R59" s="48">
        <v>0.72609755916379504</v>
      </c>
      <c r="S59" s="48">
        <v>20.067265316679499</v>
      </c>
      <c r="T59" s="48">
        <v>1266.2466646477101</v>
      </c>
      <c r="U59" s="47">
        <v>1688.9393665191501</v>
      </c>
      <c r="V59" s="47">
        <v>0.52205689965336199</v>
      </c>
      <c r="W59" s="47">
        <v>19.966182368118499</v>
      </c>
      <c r="X59" s="47">
        <v>1758.96779452494</v>
      </c>
      <c r="Y59" s="3"/>
      <c r="Z59" s="150"/>
      <c r="AA59" s="152">
        <f t="shared" si="0"/>
        <v>82.097785469035202</v>
      </c>
      <c r="AB59" s="152">
        <f t="shared" si="1"/>
        <v>249.86557093807039</v>
      </c>
      <c r="AC59" s="152">
        <f t="shared" si="2"/>
        <v>4.4386155394057232</v>
      </c>
      <c r="AD59" s="150"/>
      <c r="AE59" s="3"/>
      <c r="AF59" s="3"/>
      <c r="AG59" s="3"/>
      <c r="AH59" s="3"/>
      <c r="AI59" s="3"/>
      <c r="AJ59" s="3"/>
      <c r="AK59" s="3"/>
      <c r="AL59" s="3"/>
      <c r="AM59" s="3"/>
      <c r="AN59" s="8"/>
    </row>
    <row r="60" spans="1:40" ht="15.75" x14ac:dyDescent="0.25">
      <c r="A60" s="46"/>
      <c r="B60" s="45">
        <v>37</v>
      </c>
      <c r="C60" s="47" t="s">
        <v>36</v>
      </c>
      <c r="D60" s="47" t="s">
        <v>37</v>
      </c>
      <c r="E60" s="47">
        <v>86.02</v>
      </c>
      <c r="F60" s="47">
        <v>0</v>
      </c>
      <c r="G60" s="47">
        <v>85.844999999999999</v>
      </c>
      <c r="H60" s="49">
        <v>0</v>
      </c>
      <c r="I60" s="47">
        <v>98.592148500719802</v>
      </c>
      <c r="J60" s="47">
        <v>86.02</v>
      </c>
      <c r="K60" s="48">
        <v>1691.2970483782699</v>
      </c>
      <c r="L60" s="48">
        <v>0.52445424581124001</v>
      </c>
      <c r="M60" s="48">
        <v>1694.9158183362699</v>
      </c>
      <c r="N60" s="48">
        <v>0.52333449741515103</v>
      </c>
      <c r="O60" s="48">
        <v>20.036834357917801</v>
      </c>
      <c r="P60" s="48">
        <v>1767.3783298605499</v>
      </c>
      <c r="Q60" s="48">
        <v>1695.5918996271801</v>
      </c>
      <c r="R60" s="48">
        <v>0.73126781518171102</v>
      </c>
      <c r="S60" s="48">
        <v>20.0448268072725</v>
      </c>
      <c r="T60" s="48">
        <v>1264.8307922182601</v>
      </c>
      <c r="U60" s="47">
        <v>1687.02395422478</v>
      </c>
      <c r="V60" s="47">
        <v>0.52578264566349697</v>
      </c>
      <c r="W60" s="47">
        <v>19.9435388843218</v>
      </c>
      <c r="X60" s="47">
        <v>1758.96779452494</v>
      </c>
      <c r="Y60" s="3"/>
      <c r="Z60" s="150"/>
      <c r="AA60" s="152">
        <f t="shared" si="0"/>
        <v>0</v>
      </c>
      <c r="AB60" s="152">
        <f t="shared" si="1"/>
        <v>86.02</v>
      </c>
      <c r="AC60" s="152">
        <f t="shared" si="2"/>
        <v>0.52586303049979022</v>
      </c>
      <c r="AD60" s="150"/>
      <c r="AE60" s="3"/>
      <c r="AF60" s="3"/>
      <c r="AG60" s="3"/>
      <c r="AH60" s="3"/>
      <c r="AI60" s="3"/>
      <c r="AJ60" s="3"/>
      <c r="AK60" s="3"/>
      <c r="AL60" s="3"/>
      <c r="AM60" s="3"/>
      <c r="AN60" s="8"/>
    </row>
    <row r="61" spans="1:40" ht="15.75" x14ac:dyDescent="0.25">
      <c r="A61" s="46"/>
      <c r="B61" s="45">
        <v>38</v>
      </c>
      <c r="C61" s="47" t="s">
        <v>37</v>
      </c>
      <c r="D61" s="47" t="s">
        <v>38</v>
      </c>
      <c r="E61" s="47">
        <v>83.14</v>
      </c>
      <c r="F61" s="47">
        <v>0</v>
      </c>
      <c r="G61" s="47">
        <v>84.58</v>
      </c>
      <c r="H61" s="49">
        <v>-5</v>
      </c>
      <c r="I61" s="47">
        <v>98.328965962736106</v>
      </c>
      <c r="J61" s="47">
        <v>83.290213110544997</v>
      </c>
      <c r="K61" s="48">
        <v>1693.72663993795</v>
      </c>
      <c r="L61" s="48">
        <v>0.49099067992487</v>
      </c>
      <c r="M61" s="48">
        <v>1697.2966129270701</v>
      </c>
      <c r="N61" s="48">
        <v>0.489957965046463</v>
      </c>
      <c r="O61" s="48">
        <v>20.064979464795702</v>
      </c>
      <c r="P61" s="48">
        <v>1769.8609102472001</v>
      </c>
      <c r="Q61" s="48">
        <v>1697.8351660917201</v>
      </c>
      <c r="R61" s="48">
        <v>0.68468582726855398</v>
      </c>
      <c r="S61" s="48">
        <v>20.071346094003101</v>
      </c>
      <c r="T61" s="48">
        <v>1266.5041621489199</v>
      </c>
      <c r="U61" s="47">
        <v>1689.4047488097001</v>
      </c>
      <c r="V61" s="47">
        <v>0.49224674852839201</v>
      </c>
      <c r="W61" s="47">
        <v>19.971683991130199</v>
      </c>
      <c r="X61" s="47">
        <v>1758.96779452494</v>
      </c>
      <c r="Y61" s="3"/>
      <c r="Z61" s="150"/>
      <c r="AA61" s="152">
        <f t="shared" si="0"/>
        <v>105.71982329546077</v>
      </c>
      <c r="AB61" s="152">
        <f t="shared" si="1"/>
        <v>294.57964659092153</v>
      </c>
      <c r="AC61" s="152">
        <f t="shared" si="2"/>
        <v>6.1703720269924718</v>
      </c>
      <c r="AD61" s="150"/>
      <c r="AE61" s="3"/>
      <c r="AF61" s="3"/>
      <c r="AG61" s="3"/>
      <c r="AH61" s="3"/>
      <c r="AI61" s="3"/>
      <c r="AJ61" s="3"/>
      <c r="AK61" s="3"/>
      <c r="AL61" s="3"/>
      <c r="AM61" s="3"/>
      <c r="AN61" s="8"/>
    </row>
    <row r="62" spans="1:40" ht="15.75" x14ac:dyDescent="0.25">
      <c r="A62" s="46"/>
      <c r="B62" s="45">
        <v>39</v>
      </c>
      <c r="C62" s="47" t="s">
        <v>38</v>
      </c>
      <c r="D62" s="47" t="s">
        <v>39</v>
      </c>
      <c r="E62" s="47">
        <v>84.7</v>
      </c>
      <c r="F62" s="47">
        <v>8</v>
      </c>
      <c r="G62" s="47">
        <v>83.92</v>
      </c>
      <c r="H62" s="49">
        <v>-7</v>
      </c>
      <c r="I62" s="47">
        <v>84.7</v>
      </c>
      <c r="J62" s="47">
        <v>84.988763963243997</v>
      </c>
      <c r="K62" s="48">
        <v>1694.66651136583</v>
      </c>
      <c r="L62" s="48">
        <v>0.51093705336287598</v>
      </c>
      <c r="M62" s="48">
        <v>1698.2645258613099</v>
      </c>
      <c r="N62" s="48">
        <v>0.50985456067914903</v>
      </c>
      <c r="O62" s="48">
        <v>20.076421868557802</v>
      </c>
      <c r="P62" s="48">
        <v>1770.87020423494</v>
      </c>
      <c r="Q62" s="48">
        <v>1698.8821104886399</v>
      </c>
      <c r="R62" s="48">
        <v>0.71245706797225605</v>
      </c>
      <c r="S62" s="48">
        <v>20.083722786247101</v>
      </c>
      <c r="T62" s="48">
        <v>1267.28513280067</v>
      </c>
      <c r="U62" s="47">
        <v>1690.3726617472</v>
      </c>
      <c r="V62" s="47">
        <v>0.51223492508156399</v>
      </c>
      <c r="W62" s="47">
        <v>19.9831263949308</v>
      </c>
      <c r="X62" s="47">
        <v>1758.96779452494</v>
      </c>
      <c r="Y62" s="3"/>
      <c r="Z62" s="150"/>
      <c r="AA62" s="152">
        <f t="shared" si="0"/>
        <v>145.2042638667196</v>
      </c>
      <c r="AB62" s="152">
        <f t="shared" si="1"/>
        <v>375.10852773343919</v>
      </c>
      <c r="AC62" s="152">
        <f t="shared" si="2"/>
        <v>10.008694517326726</v>
      </c>
      <c r="AD62" s="150"/>
      <c r="AE62" s="3"/>
      <c r="AF62" s="3"/>
      <c r="AG62" s="3"/>
      <c r="AH62" s="3"/>
      <c r="AI62" s="3"/>
      <c r="AJ62" s="3"/>
      <c r="AK62" s="3"/>
      <c r="AL62" s="3"/>
      <c r="AM62" s="3"/>
      <c r="AN62" s="8"/>
    </row>
    <row r="63" spans="1:40" ht="15.75" x14ac:dyDescent="0.25">
      <c r="A63" s="46"/>
      <c r="B63" s="45">
        <v>40</v>
      </c>
      <c r="C63" s="47" t="s">
        <v>39</v>
      </c>
      <c r="D63" s="47" t="s">
        <v>40</v>
      </c>
      <c r="E63" s="47">
        <v>81.75</v>
      </c>
      <c r="F63" s="47">
        <v>0</v>
      </c>
      <c r="G63" s="47">
        <v>83.224999999999994</v>
      </c>
      <c r="H63" s="49">
        <v>-3</v>
      </c>
      <c r="I63" s="47">
        <v>83.264202992642595</v>
      </c>
      <c r="J63" s="47">
        <v>81.805027351624304</v>
      </c>
      <c r="K63" s="48">
        <v>1692.78402953709</v>
      </c>
      <c r="L63" s="48">
        <v>0.47390037842386301</v>
      </c>
      <c r="M63" s="48">
        <v>1696.3300062948999</v>
      </c>
      <c r="N63" s="48">
        <v>0.47290974586936602</v>
      </c>
      <c r="O63" s="48">
        <v>20.053552503781699</v>
      </c>
      <c r="P63" s="48">
        <v>1768.85297840969</v>
      </c>
      <c r="Q63" s="48">
        <v>1696.80092909633</v>
      </c>
      <c r="R63" s="48">
        <v>0.66088822064978203</v>
      </c>
      <c r="S63" s="48">
        <v>20.059119625207799</v>
      </c>
      <c r="T63" s="48">
        <v>1265.7326706134199</v>
      </c>
      <c r="U63" s="47">
        <v>1688.4381421747501</v>
      </c>
      <c r="V63" s="47">
        <v>0.47512015521885498</v>
      </c>
      <c r="W63" s="47">
        <v>19.960257030083302</v>
      </c>
      <c r="X63" s="47">
        <v>1758.96779452494</v>
      </c>
      <c r="Y63" s="3"/>
      <c r="Z63" s="150"/>
      <c r="AA63" s="152">
        <f t="shared" si="0"/>
        <v>64.534797680132115</v>
      </c>
      <c r="AB63" s="152">
        <f t="shared" si="1"/>
        <v>210.81959536026423</v>
      </c>
      <c r="AC63" s="152">
        <f t="shared" si="2"/>
        <v>3.1593958540685967</v>
      </c>
      <c r="AD63" s="150"/>
      <c r="AE63" s="3"/>
      <c r="AF63" s="3"/>
      <c r="AG63" s="3"/>
      <c r="AH63" s="3"/>
      <c r="AI63" s="3"/>
      <c r="AJ63" s="3"/>
      <c r="AK63" s="3"/>
      <c r="AL63" s="3"/>
      <c r="AM63" s="3"/>
      <c r="AN63" s="8"/>
    </row>
    <row r="64" spans="1:40" ht="15.75" x14ac:dyDescent="0.25">
      <c r="A64" s="46"/>
      <c r="B64" s="45">
        <v>41</v>
      </c>
      <c r="C64" s="47" t="s">
        <v>40</v>
      </c>
      <c r="D64" s="47" t="s">
        <v>41</v>
      </c>
      <c r="E64" s="47">
        <v>82.12</v>
      </c>
      <c r="F64" s="47">
        <v>0</v>
      </c>
      <c r="G64" s="47">
        <v>81.935000000000002</v>
      </c>
      <c r="H64" s="49">
        <v>-4</v>
      </c>
      <c r="I64" s="47">
        <v>82.887940104265098</v>
      </c>
      <c r="J64" s="47">
        <v>82.217360697117996</v>
      </c>
      <c r="K64" s="48">
        <v>1693.25906531652</v>
      </c>
      <c r="L64" s="48">
        <v>0.47855545722327297</v>
      </c>
      <c r="M64" s="48">
        <v>1696.8114928309799</v>
      </c>
      <c r="N64" s="48">
        <v>0.47755355832017399</v>
      </c>
      <c r="O64" s="48">
        <v>20.059244506809002</v>
      </c>
      <c r="P64" s="48">
        <v>1769.35504987589</v>
      </c>
      <c r="Q64" s="48">
        <v>1697.3005962795901</v>
      </c>
      <c r="R64" s="48">
        <v>0.667370821560196</v>
      </c>
      <c r="S64" s="48">
        <v>20.065026554907099</v>
      </c>
      <c r="T64" s="48">
        <v>1266.1053985318499</v>
      </c>
      <c r="U64" s="47">
        <v>1688.9196287115601</v>
      </c>
      <c r="V64" s="47">
        <v>0.47978503679193601</v>
      </c>
      <c r="W64" s="47">
        <v>19.965949033119301</v>
      </c>
      <c r="X64" s="47">
        <v>1758.96779452494</v>
      </c>
      <c r="Y64" s="3"/>
      <c r="Z64" s="150"/>
      <c r="AA64" s="152">
        <f t="shared" si="0"/>
        <v>85.644081124088189</v>
      </c>
      <c r="AB64" s="152">
        <f t="shared" si="1"/>
        <v>253.40816224817638</v>
      </c>
      <c r="AC64" s="152">
        <f t="shared" si="2"/>
        <v>4.5654238574104467</v>
      </c>
      <c r="AD64" s="150"/>
      <c r="AE64" s="3"/>
      <c r="AF64" s="3"/>
      <c r="AG64" s="3"/>
      <c r="AH64" s="3"/>
      <c r="AI64" s="3"/>
      <c r="AJ64" s="3"/>
      <c r="AK64" s="3"/>
      <c r="AL64" s="3"/>
      <c r="AM64" s="3"/>
      <c r="AN64" s="8"/>
    </row>
    <row r="65" spans="1:40" ht="15.75" x14ac:dyDescent="0.25">
      <c r="A65" s="46"/>
      <c r="B65" s="45">
        <v>42</v>
      </c>
      <c r="C65" s="47" t="s">
        <v>41</v>
      </c>
      <c r="D65" s="47" t="s">
        <v>42</v>
      </c>
      <c r="E65" s="47">
        <v>88.97</v>
      </c>
      <c r="F65" s="47">
        <v>0</v>
      </c>
      <c r="G65" s="47">
        <v>85.545000000000002</v>
      </c>
      <c r="H65" s="49">
        <v>4</v>
      </c>
      <c r="I65" s="47">
        <v>84.533552048772805</v>
      </c>
      <c r="J65" s="47">
        <v>89.059872557735005</v>
      </c>
      <c r="K65" s="48">
        <v>1689.34224866824</v>
      </c>
      <c r="L65" s="48">
        <v>0.562827248970451</v>
      </c>
      <c r="M65" s="48">
        <v>1693.0167512743101</v>
      </c>
      <c r="N65" s="48">
        <v>0.56160569567421104</v>
      </c>
      <c r="O65" s="48">
        <v>20.014384103018202</v>
      </c>
      <c r="P65" s="48">
        <v>1765.39807223598</v>
      </c>
      <c r="Q65" s="48">
        <v>1693.8499080315501</v>
      </c>
      <c r="R65" s="48">
        <v>0.78467195366494902</v>
      </c>
      <c r="S65" s="48">
        <v>20.024233455864099</v>
      </c>
      <c r="T65" s="48">
        <v>1263.5313494629499</v>
      </c>
      <c r="U65" s="47">
        <v>1685.12488716951</v>
      </c>
      <c r="V65" s="47">
        <v>0.56423583654061704</v>
      </c>
      <c r="W65" s="47">
        <v>19.921088629501199</v>
      </c>
      <c r="X65" s="47">
        <v>1758.96779452494</v>
      </c>
      <c r="Y65" s="3"/>
      <c r="Z65" s="150"/>
      <c r="AA65" s="152">
        <f t="shared" si="0"/>
        <v>79.054771863540822</v>
      </c>
      <c r="AB65" s="152">
        <f t="shared" si="1"/>
        <v>247.07954372708164</v>
      </c>
      <c r="AC65" s="152">
        <f t="shared" si="2"/>
        <v>4.3401448576568447</v>
      </c>
      <c r="AD65" s="150"/>
      <c r="AE65" s="3"/>
      <c r="AF65" s="3"/>
      <c r="AG65" s="3"/>
      <c r="AH65" s="3"/>
      <c r="AI65" s="3"/>
      <c r="AJ65" s="3"/>
      <c r="AK65" s="3"/>
      <c r="AL65" s="3"/>
      <c r="AM65" s="3"/>
      <c r="AN65" s="8"/>
    </row>
    <row r="66" spans="1:40" ht="15.75" x14ac:dyDescent="0.25">
      <c r="A66" s="46"/>
      <c r="B66" s="45">
        <v>43</v>
      </c>
      <c r="C66" s="47" t="s">
        <v>42</v>
      </c>
      <c r="D66" s="47" t="s">
        <v>43</v>
      </c>
      <c r="E66" s="47">
        <v>117.58</v>
      </c>
      <c r="F66" s="47">
        <v>0</v>
      </c>
      <c r="G66" s="47">
        <v>103.27500000000001</v>
      </c>
      <c r="H66" s="49">
        <v>3.5659999999999998</v>
      </c>
      <c r="I66" s="47">
        <v>94.188493168303296</v>
      </c>
      <c r="J66" s="47">
        <v>117.63406290696599</v>
      </c>
      <c r="K66" s="48">
        <v>1689.14833130579</v>
      </c>
      <c r="L66" s="48">
        <v>0.98203513473749904</v>
      </c>
      <c r="M66" s="48">
        <v>1693.42238106644</v>
      </c>
      <c r="N66" s="48">
        <v>0.97955656407520597</v>
      </c>
      <c r="O66" s="48">
        <v>20.0191793482261</v>
      </c>
      <c r="P66" s="48">
        <v>1765.8210438649</v>
      </c>
      <c r="Q66" s="48">
        <v>1695.9452861299601</v>
      </c>
      <c r="R66" s="48">
        <v>1.36726681594098</v>
      </c>
      <c r="S66" s="48">
        <v>20.049004446506299</v>
      </c>
      <c r="T66" s="48">
        <v>1265.0944017167401</v>
      </c>
      <c r="U66" s="47">
        <v>1685.53051703241</v>
      </c>
      <c r="V66" s="47">
        <v>0.98414297004009899</v>
      </c>
      <c r="W66" s="47">
        <v>19.925883875545701</v>
      </c>
      <c r="X66" s="47">
        <v>1758.96779452494</v>
      </c>
      <c r="Y66" s="3"/>
      <c r="Z66" s="150"/>
      <c r="AA66" s="152">
        <f t="shared" si="0"/>
        <v>53.338305636885039</v>
      </c>
      <c r="AB66" s="152">
        <f t="shared" si="1"/>
        <v>224.25661127377009</v>
      </c>
      <c r="AC66" s="152">
        <f t="shared" si="2"/>
        <v>3.5751123848477877</v>
      </c>
      <c r="AD66" s="150"/>
      <c r="AE66" s="3"/>
      <c r="AF66" s="3"/>
      <c r="AG66" s="3"/>
      <c r="AH66" s="3"/>
      <c r="AI66" s="3"/>
      <c r="AJ66" s="3"/>
      <c r="AK66" s="3"/>
      <c r="AL66" s="3"/>
      <c r="AM66" s="3"/>
      <c r="AN66" s="8"/>
    </row>
    <row r="67" spans="1:40" ht="15.75" x14ac:dyDescent="0.25">
      <c r="A67" s="46"/>
      <c r="B67" s="45">
        <v>44</v>
      </c>
      <c r="C67" s="47" t="s">
        <v>43</v>
      </c>
      <c r="D67" s="47" t="s">
        <v>44</v>
      </c>
      <c r="E67" s="47">
        <v>114.4</v>
      </c>
      <c r="F67" s="47">
        <v>0</v>
      </c>
      <c r="G67" s="47">
        <v>115.99</v>
      </c>
      <c r="H67" s="49">
        <v>0</v>
      </c>
      <c r="I67" s="47">
        <v>98.581547209137995</v>
      </c>
      <c r="J67" s="47">
        <v>114.4</v>
      </c>
      <c r="K67" s="48">
        <v>1690.91022802004</v>
      </c>
      <c r="L67" s="48">
        <v>0.92781228358706602</v>
      </c>
      <c r="M67" s="48">
        <v>1695.1053582797599</v>
      </c>
      <c r="N67" s="48">
        <v>0.92551608803367502</v>
      </c>
      <c r="O67" s="48">
        <v>20.039075047638701</v>
      </c>
      <c r="P67" s="48">
        <v>1767.57597318014</v>
      </c>
      <c r="Q67" s="48">
        <v>1697.40583865032</v>
      </c>
      <c r="R67" s="48">
        <v>1.29200821018879</v>
      </c>
      <c r="S67" s="48">
        <v>20.066270701623399</v>
      </c>
      <c r="T67" s="48">
        <v>1266.1839043274799</v>
      </c>
      <c r="U67" s="47">
        <v>1687.21349423625</v>
      </c>
      <c r="V67" s="47">
        <v>0.92984514725575096</v>
      </c>
      <c r="W67" s="47">
        <v>19.945779574846402</v>
      </c>
      <c r="X67" s="47">
        <v>1758.96779452494</v>
      </c>
      <c r="Y67" s="3"/>
      <c r="Z67" s="150"/>
      <c r="AA67" s="152">
        <f t="shared" si="0"/>
        <v>0</v>
      </c>
      <c r="AB67" s="152">
        <f t="shared" si="1"/>
        <v>114.4</v>
      </c>
      <c r="AC67" s="152">
        <f t="shared" si="2"/>
        <v>0.93012741578623248</v>
      </c>
      <c r="AD67" s="150"/>
      <c r="AE67" s="3"/>
      <c r="AF67" s="3"/>
      <c r="AG67" s="3"/>
      <c r="AH67" s="3"/>
      <c r="AI67" s="3"/>
      <c r="AJ67" s="3"/>
      <c r="AK67" s="3"/>
      <c r="AL67" s="3"/>
      <c r="AM67" s="3"/>
      <c r="AN67" s="8"/>
    </row>
    <row r="68" spans="1:40" ht="15.75" x14ac:dyDescent="0.25">
      <c r="A68" s="46"/>
      <c r="B68" s="45">
        <v>45</v>
      </c>
      <c r="C68" s="47" t="s">
        <v>44</v>
      </c>
      <c r="D68" s="47" t="s">
        <v>45</v>
      </c>
      <c r="E68" s="47">
        <v>103.19</v>
      </c>
      <c r="F68" s="47">
        <v>0</v>
      </c>
      <c r="G68" s="47">
        <v>108.795</v>
      </c>
      <c r="H68" s="49">
        <v>3.89</v>
      </c>
      <c r="I68" s="47">
        <v>99.302346496704004</v>
      </c>
      <c r="J68" s="47">
        <v>103.26329551200701</v>
      </c>
      <c r="K68" s="48">
        <v>1689.20904722707</v>
      </c>
      <c r="L68" s="48">
        <v>0.75672343371197304</v>
      </c>
      <c r="M68" s="48">
        <v>1693.1608690846599</v>
      </c>
      <c r="N68" s="48">
        <v>0.75495724819464105</v>
      </c>
      <c r="O68" s="48">
        <v>20.016087824620602</v>
      </c>
      <c r="P68" s="48">
        <v>1765.5483514959899</v>
      </c>
      <c r="Q68" s="48">
        <v>1694.7756153046</v>
      </c>
      <c r="R68" s="48">
        <v>1.05433511548002</v>
      </c>
      <c r="S68" s="48">
        <v>20.035176915765401</v>
      </c>
      <c r="T68" s="48">
        <v>1264.2218829951</v>
      </c>
      <c r="U68" s="47">
        <v>1685.26900501261</v>
      </c>
      <c r="V68" s="47">
        <v>0.758492600690438</v>
      </c>
      <c r="W68" s="47">
        <v>19.922792351490799</v>
      </c>
      <c r="X68" s="47">
        <v>1758.96779452494</v>
      </c>
      <c r="Y68" s="3"/>
      <c r="Z68" s="150"/>
      <c r="AA68" s="152">
        <f t="shared" si="0"/>
        <v>66.292907644624407</v>
      </c>
      <c r="AB68" s="152">
        <f t="shared" si="1"/>
        <v>235.77581528924881</v>
      </c>
      <c r="AC68" s="152">
        <f t="shared" si="2"/>
        <v>3.9519659503938338</v>
      </c>
      <c r="AD68" s="150"/>
      <c r="AE68" s="3"/>
      <c r="AF68" s="3"/>
      <c r="AG68" s="3"/>
      <c r="AH68" s="3"/>
      <c r="AI68" s="3"/>
      <c r="AJ68" s="3"/>
      <c r="AK68" s="3"/>
      <c r="AL68" s="3"/>
      <c r="AM68" s="3"/>
      <c r="AN68" s="8"/>
    </row>
    <row r="69" spans="1:40" ht="15.75" x14ac:dyDescent="0.25">
      <c r="A69" s="46"/>
      <c r="B69" s="45">
        <v>46</v>
      </c>
      <c r="C69" s="47" t="s">
        <v>45</v>
      </c>
      <c r="D69" s="47" t="s">
        <v>46</v>
      </c>
      <c r="E69" s="47">
        <v>107.7</v>
      </c>
      <c r="F69" s="47">
        <v>0</v>
      </c>
      <c r="G69" s="47">
        <v>105.44499999999999</v>
      </c>
      <c r="H69" s="49">
        <v>0</v>
      </c>
      <c r="I69" s="47">
        <v>100.503003571771</v>
      </c>
      <c r="J69" s="47">
        <v>107.7</v>
      </c>
      <c r="K69" s="48">
        <v>1691.0114448235099</v>
      </c>
      <c r="L69" s="48">
        <v>0.82226817151738296</v>
      </c>
      <c r="M69" s="48">
        <v>1695.05573710723</v>
      </c>
      <c r="N69" s="48">
        <v>0.82030629336293104</v>
      </c>
      <c r="O69" s="48">
        <v>20.0384884396173</v>
      </c>
      <c r="P69" s="48">
        <v>1767.5242305601901</v>
      </c>
      <c r="Q69" s="48">
        <v>1696.9310996015399</v>
      </c>
      <c r="R69" s="48">
        <v>1.14542356525228</v>
      </c>
      <c r="S69" s="48">
        <v>20.0606584655579</v>
      </c>
      <c r="T69" s="48">
        <v>1265.8297716099901</v>
      </c>
      <c r="U69" s="47">
        <v>1687.1638730459399</v>
      </c>
      <c r="V69" s="47">
        <v>0.82414335143373296</v>
      </c>
      <c r="W69" s="47">
        <v>19.945192966614801</v>
      </c>
      <c r="X69" s="47">
        <v>1758.96779452494</v>
      </c>
      <c r="Y69" s="3"/>
      <c r="Z69" s="150"/>
      <c r="AA69" s="152">
        <f t="shared" si="0"/>
        <v>0</v>
      </c>
      <c r="AB69" s="152">
        <f t="shared" si="1"/>
        <v>107.7</v>
      </c>
      <c r="AC69" s="152">
        <f t="shared" si="2"/>
        <v>0.82436102708110937</v>
      </c>
      <c r="AD69" s="150"/>
      <c r="AE69" s="3"/>
      <c r="AF69" s="3"/>
      <c r="AG69" s="3"/>
      <c r="AH69" s="3"/>
      <c r="AI69" s="3"/>
      <c r="AJ69" s="3"/>
      <c r="AK69" s="3"/>
      <c r="AL69" s="3"/>
      <c r="AM69" s="3"/>
      <c r="AN69" s="8"/>
    </row>
    <row r="70" spans="1:40" ht="15.75" x14ac:dyDescent="0.25">
      <c r="A70" s="46"/>
      <c r="B70" s="45">
        <v>47</v>
      </c>
      <c r="C70" s="47" t="s">
        <v>46</v>
      </c>
      <c r="D70" s="47" t="s">
        <v>47</v>
      </c>
      <c r="E70" s="47">
        <v>118.88</v>
      </c>
      <c r="F70" s="47">
        <v>0</v>
      </c>
      <c r="G70" s="47">
        <v>113.29</v>
      </c>
      <c r="H70" s="49">
        <v>0</v>
      </c>
      <c r="I70" s="47">
        <v>103.120336591287</v>
      </c>
      <c r="J70" s="47">
        <v>118.88</v>
      </c>
      <c r="K70" s="48">
        <v>1690.8391346574101</v>
      </c>
      <c r="L70" s="48">
        <v>1.0019450913307899</v>
      </c>
      <c r="M70" s="48">
        <v>1695.1402223405601</v>
      </c>
      <c r="N70" s="48">
        <v>0.99940285108734905</v>
      </c>
      <c r="O70" s="48">
        <v>20.0394872010942</v>
      </c>
      <c r="P70" s="48">
        <v>1767.61232777952</v>
      </c>
      <c r="Q70" s="48">
        <v>1697.7393303896299</v>
      </c>
      <c r="R70" s="48">
        <v>1.39490778884017</v>
      </c>
      <c r="S70" s="48">
        <v>20.070213150368001</v>
      </c>
      <c r="T70" s="48">
        <v>1266.43267328003</v>
      </c>
      <c r="U70" s="47">
        <v>1687.24835830955</v>
      </c>
      <c r="V70" s="47">
        <v>1.0040774156671</v>
      </c>
      <c r="W70" s="47">
        <v>19.946191728449499</v>
      </c>
      <c r="X70" s="47">
        <v>1758.96779452494</v>
      </c>
      <c r="Y70" s="3"/>
      <c r="Z70" s="150"/>
      <c r="AA70" s="152">
        <f t="shared" si="0"/>
        <v>0</v>
      </c>
      <c r="AB70" s="152">
        <f t="shared" si="1"/>
        <v>118.88</v>
      </c>
      <c r="AC70" s="152">
        <f t="shared" si="2"/>
        <v>1.0044100408332386</v>
      </c>
      <c r="AD70" s="150"/>
      <c r="AE70" s="3"/>
      <c r="AF70" s="3"/>
      <c r="AG70" s="3"/>
      <c r="AH70" s="3"/>
      <c r="AI70" s="3"/>
      <c r="AJ70" s="3"/>
      <c r="AK70" s="3"/>
      <c r="AL70" s="3"/>
      <c r="AM70" s="3"/>
      <c r="AN70" s="8"/>
    </row>
    <row r="71" spans="1:40" ht="15.75" x14ac:dyDescent="0.25">
      <c r="A71" s="46"/>
      <c r="B71" s="45">
        <v>48</v>
      </c>
      <c r="C71" s="47" t="s">
        <v>47</v>
      </c>
      <c r="D71" s="47" t="s">
        <v>48</v>
      </c>
      <c r="E71" s="47">
        <v>106</v>
      </c>
      <c r="F71" s="47">
        <v>0</v>
      </c>
      <c r="G71" s="47">
        <v>112.44</v>
      </c>
      <c r="H71" s="49">
        <v>3.722</v>
      </c>
      <c r="I71" s="47">
        <v>103.427756020011</v>
      </c>
      <c r="J71" s="47">
        <v>106.06532554987</v>
      </c>
      <c r="K71" s="48">
        <v>1689.24970397979</v>
      </c>
      <c r="L71" s="48">
        <v>0.79832848822901803</v>
      </c>
      <c r="M71" s="48">
        <v>1693.260990211</v>
      </c>
      <c r="N71" s="48">
        <v>0.79643727116837004</v>
      </c>
      <c r="O71" s="48">
        <v>20.017271429377001</v>
      </c>
      <c r="P71" s="48">
        <v>1765.6527530875901</v>
      </c>
      <c r="Q71" s="48">
        <v>1695.04332929468</v>
      </c>
      <c r="R71" s="48">
        <v>1.1121541084998201</v>
      </c>
      <c r="S71" s="48">
        <v>20.0383417578281</v>
      </c>
      <c r="T71" s="48">
        <v>1264.4215848798699</v>
      </c>
      <c r="U71" s="47">
        <v>1685.3691261459701</v>
      </c>
      <c r="V71" s="47">
        <v>0.80016664687774997</v>
      </c>
      <c r="W71" s="47">
        <v>19.9239759563301</v>
      </c>
      <c r="X71" s="47">
        <v>1758.96779452494</v>
      </c>
      <c r="Y71" s="3"/>
      <c r="Z71" s="150"/>
      <c r="AA71" s="152">
        <f t="shared" si="0"/>
        <v>61.750316622597019</v>
      </c>
      <c r="AB71" s="152">
        <f t="shared" si="1"/>
        <v>229.50063324519402</v>
      </c>
      <c r="AC71" s="152">
        <f t="shared" si="2"/>
        <v>3.7443283175723332</v>
      </c>
      <c r="AD71" s="150"/>
      <c r="AE71" s="3"/>
      <c r="AF71" s="3"/>
      <c r="AG71" s="3"/>
      <c r="AH71" s="3"/>
      <c r="AI71" s="3"/>
      <c r="AJ71" s="3"/>
      <c r="AK71" s="3"/>
      <c r="AL71" s="3"/>
      <c r="AM71" s="3"/>
      <c r="AN71" s="8"/>
    </row>
    <row r="72" spans="1:40" ht="15.75" x14ac:dyDescent="0.25">
      <c r="A72" s="46"/>
      <c r="B72" s="45">
        <v>49</v>
      </c>
      <c r="C72" s="47" t="s">
        <v>48</v>
      </c>
      <c r="D72" s="47" t="s">
        <v>49</v>
      </c>
      <c r="E72" s="47">
        <v>109.42</v>
      </c>
      <c r="F72" s="47">
        <v>0</v>
      </c>
      <c r="G72" s="47">
        <v>107.71</v>
      </c>
      <c r="H72" s="49">
        <v>0</v>
      </c>
      <c r="I72" s="47">
        <v>104.031233570095</v>
      </c>
      <c r="J72" s="47">
        <v>109.42</v>
      </c>
      <c r="K72" s="48">
        <v>1690.9860445699401</v>
      </c>
      <c r="L72" s="48">
        <v>0.84875435877119698</v>
      </c>
      <c r="M72" s="48">
        <v>1695.06818779277</v>
      </c>
      <c r="N72" s="48">
        <v>0.84671034846031101</v>
      </c>
      <c r="O72" s="48">
        <v>20.038635628239302</v>
      </c>
      <c r="P72" s="48">
        <v>1767.5372135482401</v>
      </c>
      <c r="Q72" s="48">
        <v>1697.05022840165</v>
      </c>
      <c r="R72" s="48">
        <v>1.18221819903422</v>
      </c>
      <c r="S72" s="48">
        <v>20.062066773869802</v>
      </c>
      <c r="T72" s="48">
        <v>1265.9186360204999</v>
      </c>
      <c r="U72" s="47">
        <v>1687.1763237359401</v>
      </c>
      <c r="V72" s="47">
        <v>0.850670884695644</v>
      </c>
      <c r="W72" s="47">
        <v>19.9453401552896</v>
      </c>
      <c r="X72" s="47">
        <v>1758.96779452494</v>
      </c>
      <c r="Y72" s="3"/>
      <c r="Z72" s="150"/>
      <c r="AA72" s="152">
        <f t="shared" si="0"/>
        <v>0</v>
      </c>
      <c r="AB72" s="152">
        <f t="shared" si="1"/>
        <v>109.42</v>
      </c>
      <c r="AC72" s="152">
        <f t="shared" si="2"/>
        <v>0.85090398586407923</v>
      </c>
      <c r="AD72" s="150"/>
      <c r="AE72" s="3"/>
      <c r="AF72" s="3"/>
      <c r="AG72" s="3"/>
      <c r="AH72" s="3"/>
      <c r="AI72" s="3"/>
      <c r="AJ72" s="3"/>
      <c r="AK72" s="3"/>
      <c r="AL72" s="3"/>
      <c r="AM72" s="3"/>
      <c r="AN72" s="8"/>
    </row>
    <row r="73" spans="1:40" ht="15.75" x14ac:dyDescent="0.25">
      <c r="A73" s="46"/>
      <c r="B73" s="45">
        <v>50</v>
      </c>
      <c r="C73" s="47" t="s">
        <v>49</v>
      </c>
      <c r="D73" s="47" t="s">
        <v>50</v>
      </c>
      <c r="E73" s="47">
        <v>115.18</v>
      </c>
      <c r="F73" s="47">
        <v>0</v>
      </c>
      <c r="G73" s="47">
        <v>112.3</v>
      </c>
      <c r="H73" s="49">
        <v>0</v>
      </c>
      <c r="I73" s="47">
        <v>105.12551378581701</v>
      </c>
      <c r="J73" s="47">
        <v>115.18</v>
      </c>
      <c r="K73" s="48">
        <v>1690.8980469048399</v>
      </c>
      <c r="L73" s="48">
        <v>0.94051417639345203</v>
      </c>
      <c r="M73" s="48">
        <v>1695.1113312448599</v>
      </c>
      <c r="N73" s="48">
        <v>0.93817648117666597</v>
      </c>
      <c r="O73" s="48">
        <v>20.039145658409598</v>
      </c>
      <c r="P73" s="48">
        <v>1767.5822015066401</v>
      </c>
      <c r="Q73" s="48">
        <v>1697.4629766088001</v>
      </c>
      <c r="R73" s="48">
        <v>1.3096424812342</v>
      </c>
      <c r="S73" s="48">
        <v>20.066946171046201</v>
      </c>
      <c r="T73" s="48">
        <v>1266.22652652289</v>
      </c>
      <c r="U73" s="47">
        <v>1687.2194672035</v>
      </c>
      <c r="V73" s="47">
        <v>0.94256474327307305</v>
      </c>
      <c r="W73" s="47">
        <v>19.945850185642499</v>
      </c>
      <c r="X73" s="47">
        <v>1758.96779452494</v>
      </c>
      <c r="Y73" s="3"/>
      <c r="Z73" s="150"/>
      <c r="AA73" s="152">
        <f t="shared" si="0"/>
        <v>0</v>
      </c>
      <c r="AB73" s="152">
        <f t="shared" si="1"/>
        <v>115.18</v>
      </c>
      <c r="AC73" s="152">
        <f t="shared" si="2"/>
        <v>0.94285534771514645</v>
      </c>
      <c r="AD73" s="150"/>
      <c r="AE73" s="3"/>
      <c r="AF73" s="3"/>
      <c r="AG73" s="3"/>
      <c r="AH73" s="3"/>
      <c r="AI73" s="3"/>
      <c r="AJ73" s="3"/>
      <c r="AK73" s="3"/>
      <c r="AL73" s="3"/>
      <c r="AM73" s="3"/>
      <c r="AN73" s="8"/>
    </row>
    <row r="74" spans="1:40" ht="15.75" x14ac:dyDescent="0.25">
      <c r="A74" s="46"/>
      <c r="B74" s="45">
        <v>51</v>
      </c>
      <c r="C74" s="47" t="s">
        <v>50</v>
      </c>
      <c r="D74" s="47" t="s">
        <v>51</v>
      </c>
      <c r="E74" s="47">
        <v>110.6</v>
      </c>
      <c r="F74" s="47">
        <v>0</v>
      </c>
      <c r="G74" s="47">
        <v>112.89</v>
      </c>
      <c r="H74" s="49">
        <v>0</v>
      </c>
      <c r="I74" s="47">
        <v>105.587941822877</v>
      </c>
      <c r="J74" s="47">
        <v>110.6</v>
      </c>
      <c r="K74" s="48">
        <v>1690.9683856146501</v>
      </c>
      <c r="L74" s="48">
        <v>0.86716828503389898</v>
      </c>
      <c r="M74" s="48">
        <v>1695.0768445220499</v>
      </c>
      <c r="N74" s="48">
        <v>0.86506647751031895</v>
      </c>
      <c r="O74" s="48">
        <v>20.038737965741301</v>
      </c>
      <c r="P74" s="48">
        <v>1767.54624037753</v>
      </c>
      <c r="Q74" s="48">
        <v>1697.13305258031</v>
      </c>
      <c r="R74" s="48">
        <v>1.2077951421344</v>
      </c>
      <c r="S74" s="48">
        <v>20.063045898809701</v>
      </c>
      <c r="T74" s="48">
        <v>1265.9804189126701</v>
      </c>
      <c r="U74" s="47">
        <v>1687.18498046834</v>
      </c>
      <c r="V74" s="47">
        <v>0.86911285482932799</v>
      </c>
      <c r="W74" s="47">
        <v>19.945442492828199</v>
      </c>
      <c r="X74" s="47">
        <v>1758.96779452494</v>
      </c>
      <c r="Y74" s="3"/>
      <c r="Z74" s="150"/>
      <c r="AA74" s="152">
        <f t="shared" si="0"/>
        <v>0</v>
      </c>
      <c r="AB74" s="152">
        <f t="shared" si="1"/>
        <v>110.6</v>
      </c>
      <c r="AC74" s="152">
        <f t="shared" si="2"/>
        <v>0.8693569897963207</v>
      </c>
      <c r="AD74" s="150"/>
      <c r="AE74" s="3"/>
      <c r="AF74" s="3"/>
      <c r="AG74" s="3"/>
      <c r="AH74" s="3"/>
      <c r="AI74" s="3"/>
      <c r="AJ74" s="3"/>
      <c r="AK74" s="3"/>
      <c r="AL74" s="3"/>
      <c r="AM74" s="3"/>
      <c r="AN74" s="8"/>
    </row>
    <row r="75" spans="1:40" ht="15.75" x14ac:dyDescent="0.25">
      <c r="A75" s="46"/>
      <c r="B75" s="45">
        <v>52</v>
      </c>
      <c r="C75" s="47" t="s">
        <v>51</v>
      </c>
      <c r="D75" s="47" t="s">
        <v>52</v>
      </c>
      <c r="E75" s="47">
        <v>115.24</v>
      </c>
      <c r="F75" s="47">
        <v>0</v>
      </c>
      <c r="G75" s="47">
        <v>112.92</v>
      </c>
      <c r="H75" s="49">
        <v>1.84</v>
      </c>
      <c r="I75" s="47">
        <v>106.383951037458</v>
      </c>
      <c r="J75" s="47">
        <v>115.254688407891</v>
      </c>
      <c r="K75" s="48">
        <v>1690.0141244260601</v>
      </c>
      <c r="L75" s="48">
        <v>0.94222687584979903</v>
      </c>
      <c r="M75" s="48">
        <v>1694.2305593149299</v>
      </c>
      <c r="N75" s="48">
        <v>0.93988195399089203</v>
      </c>
      <c r="O75" s="48">
        <v>20.028733411927298</v>
      </c>
      <c r="P75" s="48">
        <v>1766.66377405102</v>
      </c>
      <c r="Q75" s="48">
        <v>1696.5910841047901</v>
      </c>
      <c r="R75" s="48">
        <v>1.3120154153083601</v>
      </c>
      <c r="S75" s="48">
        <v>20.056638894725101</v>
      </c>
      <c r="T75" s="48">
        <v>1265.5761362451301</v>
      </c>
      <c r="U75" s="47">
        <v>1686.33869527402</v>
      </c>
      <c r="V75" s="47">
        <v>0.94428048947856502</v>
      </c>
      <c r="W75" s="47">
        <v>19.935437939165698</v>
      </c>
      <c r="X75" s="47">
        <v>1758.96779452494</v>
      </c>
      <c r="Y75" s="3"/>
      <c r="Z75" s="150"/>
      <c r="AA75" s="152">
        <f t="shared" si="0"/>
        <v>28.083679638844018</v>
      </c>
      <c r="AB75" s="152">
        <f t="shared" si="1"/>
        <v>171.40735927768804</v>
      </c>
      <c r="AC75" s="152">
        <f t="shared" si="2"/>
        <v>2.0883196268285</v>
      </c>
      <c r="AD75" s="150"/>
      <c r="AE75" s="3"/>
      <c r="AF75" s="3"/>
      <c r="AG75" s="3"/>
      <c r="AH75" s="3"/>
      <c r="AI75" s="3"/>
      <c r="AJ75" s="3"/>
      <c r="AK75" s="3"/>
      <c r="AL75" s="3"/>
      <c r="AM75" s="3"/>
      <c r="AN75" s="8"/>
    </row>
    <row r="76" spans="1:40" ht="15.75" x14ac:dyDescent="0.25">
      <c r="A76" s="46"/>
      <c r="B76" s="45">
        <v>53</v>
      </c>
      <c r="C76" s="47" t="s">
        <v>52</v>
      </c>
      <c r="D76" s="47" t="s">
        <v>53</v>
      </c>
      <c r="E76" s="47">
        <v>47.74</v>
      </c>
      <c r="F76" s="47">
        <v>0</v>
      </c>
      <c r="G76" s="47">
        <v>81.489999999999995</v>
      </c>
      <c r="H76" s="49">
        <v>2.1522999999999999</v>
      </c>
      <c r="I76" s="47">
        <v>105.026404432909</v>
      </c>
      <c r="J76" s="47">
        <v>47.788492289357698</v>
      </c>
      <c r="K76" s="48">
        <v>1690.61267990687</v>
      </c>
      <c r="L76" s="48">
        <v>0.16193143183479999</v>
      </c>
      <c r="M76" s="48">
        <v>1693.71380526348</v>
      </c>
      <c r="N76" s="48">
        <v>0.16163494156133501</v>
      </c>
      <c r="O76" s="48">
        <v>20.0226244859141</v>
      </c>
      <c r="P76" s="48">
        <v>1766.1249272820401</v>
      </c>
      <c r="Q76" s="48">
        <v>1692.93097026689</v>
      </c>
      <c r="R76" s="48">
        <v>0.22605094348683</v>
      </c>
      <c r="S76" s="48">
        <v>20.013370023252101</v>
      </c>
      <c r="T76" s="48">
        <v>1262.8458656616101</v>
      </c>
      <c r="U76" s="47">
        <v>1685.82194109085</v>
      </c>
      <c r="V76" s="47">
        <v>0.162391605698431</v>
      </c>
      <c r="W76" s="47">
        <v>19.929329011595399</v>
      </c>
      <c r="X76" s="47">
        <v>1758.96779452494</v>
      </c>
      <c r="Y76" s="3"/>
      <c r="Z76" s="150"/>
      <c r="AA76" s="152">
        <f t="shared" ref="AA76:AA111" si="3">+X76*ASINH(ABS(H76)/E76)</f>
        <v>79.27409042445872</v>
      </c>
      <c r="AB76" s="152">
        <f t="shared" ref="AB76:AB111" si="4">2*(AA76+E76/2)</f>
        <v>206.28818084891745</v>
      </c>
      <c r="AC76" s="152">
        <f t="shared" ref="AC76:AC111" si="5">+X76*(COSH(AB76/(2*X76))-1)</f>
        <v>3.0249991589361258</v>
      </c>
      <c r="AD76" s="150"/>
      <c r="AE76" s="3"/>
      <c r="AF76" s="3"/>
      <c r="AG76" s="3"/>
      <c r="AH76" s="3"/>
      <c r="AI76" s="3"/>
      <c r="AJ76" s="3"/>
      <c r="AK76" s="3"/>
      <c r="AL76" s="3"/>
      <c r="AM76" s="3"/>
      <c r="AN76" s="8"/>
    </row>
    <row r="77" spans="1:40" ht="15.75" x14ac:dyDescent="0.25">
      <c r="A77" s="46"/>
      <c r="B77" s="45">
        <v>54</v>
      </c>
      <c r="C77" s="47" t="s">
        <v>53</v>
      </c>
      <c r="D77" s="47" t="s">
        <v>54</v>
      </c>
      <c r="E77" s="47">
        <v>85.6</v>
      </c>
      <c r="F77" s="47">
        <v>0</v>
      </c>
      <c r="G77" s="47">
        <v>66.67</v>
      </c>
      <c r="H77" s="49">
        <v>0</v>
      </c>
      <c r="I77" s="47">
        <v>104.072390564118</v>
      </c>
      <c r="J77" s="47">
        <v>85.6</v>
      </c>
      <c r="K77" s="48">
        <v>1691.30194923982</v>
      </c>
      <c r="L77" s="48">
        <v>0.519343858377741</v>
      </c>
      <c r="M77" s="48">
        <v>1694.91341863106</v>
      </c>
      <c r="N77" s="48">
        <v>0.51823725645492502</v>
      </c>
      <c r="O77" s="48">
        <v>20.036805989254798</v>
      </c>
      <c r="P77" s="48">
        <v>1767.3758275610701</v>
      </c>
      <c r="Q77" s="48">
        <v>1695.5689241918001</v>
      </c>
      <c r="R77" s="48">
        <v>0.724154105520322</v>
      </c>
      <c r="S77" s="48">
        <v>20.044555197916999</v>
      </c>
      <c r="T77" s="48">
        <v>1264.8136536378399</v>
      </c>
      <c r="U77" s="47">
        <v>1687.02155451871</v>
      </c>
      <c r="V77" s="47">
        <v>0.52066156336134495</v>
      </c>
      <c r="W77" s="47">
        <v>19.943510515648601</v>
      </c>
      <c r="X77" s="47">
        <v>1758.96779452494</v>
      </c>
      <c r="Y77" s="3"/>
      <c r="Z77" s="150"/>
      <c r="AA77" s="152">
        <f t="shared" si="3"/>
        <v>0</v>
      </c>
      <c r="AB77" s="152">
        <f t="shared" si="4"/>
        <v>85.6</v>
      </c>
      <c r="AC77" s="152">
        <f t="shared" si="5"/>
        <v>0.52074017178590903</v>
      </c>
      <c r="AD77" s="150"/>
      <c r="AE77" s="3"/>
      <c r="AF77" s="3"/>
      <c r="AG77" s="3"/>
      <c r="AH77" s="3"/>
      <c r="AI77" s="3"/>
      <c r="AJ77" s="3"/>
      <c r="AK77" s="3"/>
      <c r="AL77" s="3"/>
      <c r="AM77" s="3"/>
      <c r="AN77" s="8"/>
    </row>
    <row r="78" spans="1:40" ht="15.75" x14ac:dyDescent="0.25">
      <c r="A78" s="46"/>
      <c r="B78" s="45">
        <v>55</v>
      </c>
      <c r="C78" s="47" t="s">
        <v>54</v>
      </c>
      <c r="D78" s="47" t="s">
        <v>55</v>
      </c>
      <c r="E78" s="47">
        <v>110.5</v>
      </c>
      <c r="F78" s="47">
        <v>0</v>
      </c>
      <c r="G78" s="47">
        <v>98.05</v>
      </c>
      <c r="H78" s="49">
        <v>0</v>
      </c>
      <c r="I78" s="47">
        <v>104.502307859111</v>
      </c>
      <c r="J78" s="47">
        <v>110.5</v>
      </c>
      <c r="K78" s="48">
        <v>1690.96988949655</v>
      </c>
      <c r="L78" s="48">
        <v>0.86560010786814301</v>
      </c>
      <c r="M78" s="48">
        <v>1695.0761072713899</v>
      </c>
      <c r="N78" s="48">
        <v>0.86350324476354401</v>
      </c>
      <c r="O78" s="48">
        <v>20.038729250164199</v>
      </c>
      <c r="P78" s="48">
        <v>1767.54547160728</v>
      </c>
      <c r="Q78" s="48">
        <v>1697.1259989791799</v>
      </c>
      <c r="R78" s="48">
        <v>1.20561706226584</v>
      </c>
      <c r="S78" s="48">
        <v>20.0629625130533</v>
      </c>
      <c r="T78" s="48">
        <v>1265.9751572622099</v>
      </c>
      <c r="U78" s="47">
        <v>1687.1842432174001</v>
      </c>
      <c r="V78" s="47">
        <v>0.86754231177430097</v>
      </c>
      <c r="W78" s="47">
        <v>19.945433777247899</v>
      </c>
      <c r="X78" s="47">
        <v>1758.96779452494</v>
      </c>
      <c r="Y78" s="3"/>
      <c r="Z78" s="150"/>
      <c r="AA78" s="152">
        <f t="shared" si="3"/>
        <v>0</v>
      </c>
      <c r="AB78" s="152">
        <f t="shared" si="4"/>
        <v>110.5</v>
      </c>
      <c r="AC78" s="152">
        <f t="shared" si="5"/>
        <v>0.8677854971840554</v>
      </c>
      <c r="AD78" s="150"/>
      <c r="AE78" s="3"/>
      <c r="AF78" s="3"/>
      <c r="AG78" s="3"/>
      <c r="AH78" s="3"/>
      <c r="AI78" s="3"/>
      <c r="AJ78" s="3"/>
      <c r="AK78" s="3"/>
      <c r="AL78" s="3"/>
      <c r="AM78" s="3"/>
      <c r="AN78" s="8"/>
    </row>
    <row r="79" spans="1:40" ht="15.75" x14ac:dyDescent="0.25">
      <c r="A79" s="46"/>
      <c r="B79" s="45">
        <v>56</v>
      </c>
      <c r="C79" s="47" t="s">
        <v>55</v>
      </c>
      <c r="D79" s="47" t="s">
        <v>56</v>
      </c>
      <c r="E79" s="47">
        <v>114.11</v>
      </c>
      <c r="F79" s="47">
        <v>0</v>
      </c>
      <c r="G79" s="47">
        <v>112.30500000000001</v>
      </c>
      <c r="H79" s="49">
        <v>3.73</v>
      </c>
      <c r="I79" s="47">
        <v>105.132674139103</v>
      </c>
      <c r="J79" s="47">
        <v>114.170946391803</v>
      </c>
      <c r="K79" s="48">
        <v>1689.1243154927499</v>
      </c>
      <c r="L79" s="48">
        <v>0.92507769264997497</v>
      </c>
      <c r="M79" s="48">
        <v>1693.31693661908</v>
      </c>
      <c r="N79" s="48">
        <v>0.92278721755117299</v>
      </c>
      <c r="O79" s="48">
        <v>20.017932812614799</v>
      </c>
      <c r="P79" s="48">
        <v>1765.7110913650499</v>
      </c>
      <c r="Q79" s="48">
        <v>1695.61034531269</v>
      </c>
      <c r="R79" s="48">
        <v>1.2882022716974399</v>
      </c>
      <c r="S79" s="48">
        <v>20.0450448671555</v>
      </c>
      <c r="T79" s="48">
        <v>1264.8445518210401</v>
      </c>
      <c r="U79" s="47">
        <v>1685.42507257545</v>
      </c>
      <c r="V79" s="47">
        <v>0.92710809267081695</v>
      </c>
      <c r="W79" s="47">
        <v>19.924637339820901</v>
      </c>
      <c r="X79" s="47">
        <v>1758.96779452494</v>
      </c>
      <c r="Y79" s="3"/>
      <c r="Z79" s="150"/>
      <c r="AA79" s="152">
        <f t="shared" si="3"/>
        <v>57.486478403977998</v>
      </c>
      <c r="AB79" s="152">
        <f t="shared" si="4"/>
        <v>229.08295680795601</v>
      </c>
      <c r="AC79" s="152">
        <f t="shared" si="5"/>
        <v>3.7307070332012739</v>
      </c>
      <c r="AD79" s="150"/>
      <c r="AE79" s="3"/>
      <c r="AF79" s="3"/>
      <c r="AG79" s="3"/>
      <c r="AH79" s="3"/>
      <c r="AI79" s="3"/>
      <c r="AJ79" s="3"/>
      <c r="AK79" s="3"/>
      <c r="AL79" s="3"/>
      <c r="AM79" s="3"/>
      <c r="AN79" s="8"/>
    </row>
    <row r="80" spans="1:40" ht="15.75" x14ac:dyDescent="0.25">
      <c r="A80" s="46"/>
      <c r="B80" s="45">
        <v>57</v>
      </c>
      <c r="C80" s="47" t="s">
        <v>56</v>
      </c>
      <c r="D80" s="47" t="s">
        <v>57</v>
      </c>
      <c r="E80" s="47">
        <v>106.14</v>
      </c>
      <c r="F80" s="47">
        <v>0</v>
      </c>
      <c r="G80" s="47">
        <v>110.125</v>
      </c>
      <c r="H80" s="49">
        <v>2.9</v>
      </c>
      <c r="I80" s="47">
        <v>105.18861751166099</v>
      </c>
      <c r="J80" s="47">
        <v>106.179610095347</v>
      </c>
      <c r="K80" s="48">
        <v>1689.6423805515799</v>
      </c>
      <c r="L80" s="48">
        <v>0.79986386696740697</v>
      </c>
      <c r="M80" s="48">
        <v>1693.65559639548</v>
      </c>
      <c r="N80" s="48">
        <v>0.79796854282316498</v>
      </c>
      <c r="O80" s="48">
        <v>20.021936356489899</v>
      </c>
      <c r="P80" s="48">
        <v>1766.0642298180201</v>
      </c>
      <c r="Q80" s="48">
        <v>1695.4433738500099</v>
      </c>
      <c r="R80" s="48">
        <v>1.1142890924821001</v>
      </c>
      <c r="S80" s="48">
        <v>20.043070975883801</v>
      </c>
      <c r="T80" s="48">
        <v>1264.71999906311</v>
      </c>
      <c r="U80" s="47">
        <v>1685.7637323306401</v>
      </c>
      <c r="V80" s="47">
        <v>0.80170421416737503</v>
      </c>
      <c r="W80" s="47">
        <v>19.9286408834454</v>
      </c>
      <c r="X80" s="47">
        <v>1758.96779452494</v>
      </c>
      <c r="Y80" s="3"/>
      <c r="Z80" s="150"/>
      <c r="AA80" s="152">
        <f t="shared" si="3"/>
        <v>48.053251886906132</v>
      </c>
      <c r="AB80" s="152">
        <f t="shared" si="4"/>
        <v>202.24650377381226</v>
      </c>
      <c r="AC80" s="152">
        <f t="shared" si="5"/>
        <v>2.9075941290746732</v>
      </c>
      <c r="AD80" s="150"/>
      <c r="AE80" s="3"/>
      <c r="AF80" s="3"/>
      <c r="AG80" s="3"/>
      <c r="AH80" s="3"/>
      <c r="AI80" s="3"/>
      <c r="AJ80" s="3"/>
      <c r="AK80" s="3"/>
      <c r="AL80" s="3"/>
      <c r="AM80" s="3"/>
      <c r="AN80" s="8"/>
    </row>
    <row r="81" spans="1:40" ht="15.75" x14ac:dyDescent="0.25">
      <c r="A81" s="46"/>
      <c r="B81" s="45">
        <v>58</v>
      </c>
      <c r="C81" s="47" t="s">
        <v>57</v>
      </c>
      <c r="D81" s="47" t="s">
        <v>58</v>
      </c>
      <c r="E81" s="47">
        <v>46.72</v>
      </c>
      <c r="F81" s="47">
        <v>0</v>
      </c>
      <c r="G81" s="47">
        <v>76.430000000000007</v>
      </c>
      <c r="H81" s="49">
        <v>1.714</v>
      </c>
      <c r="I81" s="47">
        <v>104.180776353065</v>
      </c>
      <c r="J81" s="47">
        <v>46.751429881876298</v>
      </c>
      <c r="K81" s="48">
        <v>1690.82953070744</v>
      </c>
      <c r="L81" s="48">
        <v>0.154959637702729</v>
      </c>
      <c r="M81" s="48">
        <v>1693.9206668471199</v>
      </c>
      <c r="N81" s="48">
        <v>0.15467686097907901</v>
      </c>
      <c r="O81" s="48">
        <v>20.025069947359299</v>
      </c>
      <c r="P81" s="48">
        <v>1766.34063279157</v>
      </c>
      <c r="Q81" s="48">
        <v>1693.10967849708</v>
      </c>
      <c r="R81" s="48">
        <v>0.21632345982811099</v>
      </c>
      <c r="S81" s="48">
        <v>20.015482663400899</v>
      </c>
      <c r="T81" s="48">
        <v>1262.97917348905</v>
      </c>
      <c r="U81" s="47">
        <v>1686.0288026733101</v>
      </c>
      <c r="V81" s="47">
        <v>0.155400863306763</v>
      </c>
      <c r="W81" s="47">
        <v>19.931774473026501</v>
      </c>
      <c r="X81" s="47">
        <v>1758.96779452494</v>
      </c>
      <c r="Y81" s="3"/>
      <c r="Z81" s="150"/>
      <c r="AA81" s="152">
        <f t="shared" si="3"/>
        <v>64.516158355718076</v>
      </c>
      <c r="AB81" s="152">
        <f t="shared" si="4"/>
        <v>175.75231671143615</v>
      </c>
      <c r="AC81" s="152">
        <f t="shared" si="5"/>
        <v>2.1955562572558343</v>
      </c>
      <c r="AD81" s="150"/>
      <c r="AE81" s="3"/>
      <c r="AF81" s="3"/>
      <c r="AG81" s="3"/>
      <c r="AH81" s="3"/>
      <c r="AI81" s="3"/>
      <c r="AJ81" s="3"/>
      <c r="AK81" s="3"/>
      <c r="AL81" s="3"/>
      <c r="AM81" s="3"/>
      <c r="AN81" s="8"/>
    </row>
    <row r="82" spans="1:40" ht="15.75" x14ac:dyDescent="0.25">
      <c r="A82" s="46"/>
      <c r="B82" s="45">
        <v>59</v>
      </c>
      <c r="C82" s="47" t="s">
        <v>58</v>
      </c>
      <c r="D82" s="47" t="s">
        <v>59</v>
      </c>
      <c r="E82" s="47">
        <v>46.88</v>
      </c>
      <c r="F82" s="47">
        <v>0</v>
      </c>
      <c r="G82" s="47">
        <v>46.8</v>
      </c>
      <c r="H82" s="49">
        <v>3.62</v>
      </c>
      <c r="I82" s="47">
        <v>103.208973532155</v>
      </c>
      <c r="J82" s="47">
        <v>47.019557632968002</v>
      </c>
      <c r="K82" s="48">
        <v>1689.91381280052</v>
      </c>
      <c r="L82" s="48">
        <v>0.15682711102929101</v>
      </c>
      <c r="M82" s="48">
        <v>1693.00773811466</v>
      </c>
      <c r="N82" s="48">
        <v>0.156540513775283</v>
      </c>
      <c r="O82" s="48">
        <v>20.0142775518934</v>
      </c>
      <c r="P82" s="48">
        <v>1765.38867373792</v>
      </c>
      <c r="Q82" s="48">
        <v>1692.2046107025899</v>
      </c>
      <c r="R82" s="48">
        <v>0.21892891261782299</v>
      </c>
      <c r="S82" s="48">
        <v>20.004783197808202</v>
      </c>
      <c r="T82" s="48">
        <v>1262.3040360248101</v>
      </c>
      <c r="U82" s="47">
        <v>1685.1158739412001</v>
      </c>
      <c r="V82" s="47">
        <v>0.15727363634059999</v>
      </c>
      <c r="W82" s="47">
        <v>19.920982077564702</v>
      </c>
      <c r="X82" s="47">
        <v>1758.96779452494</v>
      </c>
      <c r="Y82" s="3"/>
      <c r="Z82" s="150"/>
      <c r="AA82" s="152">
        <f t="shared" si="3"/>
        <v>135.69011243701337</v>
      </c>
      <c r="AB82" s="152">
        <f t="shared" si="4"/>
        <v>318.26022487402673</v>
      </c>
      <c r="AC82" s="152">
        <f t="shared" si="5"/>
        <v>7.2029937886228579</v>
      </c>
      <c r="AD82" s="150"/>
      <c r="AE82" s="3"/>
      <c r="AF82" s="3"/>
      <c r="AG82" s="3"/>
      <c r="AH82" s="3"/>
      <c r="AI82" s="3"/>
      <c r="AJ82" s="3"/>
      <c r="AK82" s="3"/>
      <c r="AL82" s="3"/>
      <c r="AM82" s="3"/>
      <c r="AN82" s="8"/>
    </row>
    <row r="83" spans="1:40" ht="15.75" x14ac:dyDescent="0.25">
      <c r="A83" s="46"/>
      <c r="B83" s="45">
        <v>60</v>
      </c>
      <c r="C83" s="47" t="s">
        <v>59</v>
      </c>
      <c r="D83" s="47" t="s">
        <v>60</v>
      </c>
      <c r="E83" s="47">
        <v>108.17</v>
      </c>
      <c r="F83" s="47">
        <v>0</v>
      </c>
      <c r="G83" s="47">
        <v>77.525000000000006</v>
      </c>
      <c r="H83" s="49">
        <v>4</v>
      </c>
      <c r="I83" s="47">
        <v>103.467668096086</v>
      </c>
      <c r="J83" s="47">
        <v>108.24393239346</v>
      </c>
      <c r="K83" s="48">
        <v>1689.0845509218</v>
      </c>
      <c r="L83" s="48">
        <v>0.83154231303636394</v>
      </c>
      <c r="M83" s="48">
        <v>1693.1434453386501</v>
      </c>
      <c r="N83" s="48">
        <v>0.82954889513603802</v>
      </c>
      <c r="O83" s="48">
        <v>20.015881845828702</v>
      </c>
      <c r="P83" s="48">
        <v>1765.53018283488</v>
      </c>
      <c r="Q83" s="48">
        <v>1695.05996211003</v>
      </c>
      <c r="R83" s="48">
        <v>1.1582997780603499</v>
      </c>
      <c r="S83" s="48">
        <v>20.038538386452601</v>
      </c>
      <c r="T83" s="48">
        <v>1264.43399216786</v>
      </c>
      <c r="U83" s="47">
        <v>1685.2515812792501</v>
      </c>
      <c r="V83" s="47">
        <v>0.83343358937621304</v>
      </c>
      <c r="W83" s="47">
        <v>19.9225863728484</v>
      </c>
      <c r="X83" s="47">
        <v>1758.96779452494</v>
      </c>
      <c r="Y83" s="3"/>
      <c r="Z83" s="150"/>
      <c r="AA83" s="152">
        <f t="shared" si="3"/>
        <v>65.02975547091286</v>
      </c>
      <c r="AB83" s="152">
        <f t="shared" si="4"/>
        <v>238.22951094182571</v>
      </c>
      <c r="AC83" s="152">
        <f t="shared" si="5"/>
        <v>4.0346809973899074</v>
      </c>
      <c r="AD83" s="150"/>
      <c r="AE83" s="3"/>
      <c r="AF83" s="3"/>
      <c r="AG83" s="3"/>
      <c r="AH83" s="3"/>
      <c r="AI83" s="3"/>
      <c r="AJ83" s="3"/>
      <c r="AK83" s="3"/>
      <c r="AL83" s="3"/>
      <c r="AM83" s="3"/>
      <c r="AN83" s="8"/>
    </row>
    <row r="84" spans="1:40" ht="15.75" x14ac:dyDescent="0.25">
      <c r="A84" s="46"/>
      <c r="B84" s="45">
        <v>61</v>
      </c>
      <c r="C84" s="47" t="s">
        <v>60</v>
      </c>
      <c r="D84" s="47" t="s">
        <v>61</v>
      </c>
      <c r="E84" s="47">
        <v>111.12</v>
      </c>
      <c r="F84" s="47">
        <v>0</v>
      </c>
      <c r="G84" s="47">
        <v>109.645</v>
      </c>
      <c r="H84" s="49">
        <v>4</v>
      </c>
      <c r="I84" s="47">
        <v>103.861850591438</v>
      </c>
      <c r="J84" s="47">
        <v>111.19197093315699</v>
      </c>
      <c r="K84" s="48">
        <v>1689.04050019279</v>
      </c>
      <c r="L84" s="48">
        <v>0.87747633702734196</v>
      </c>
      <c r="M84" s="48">
        <v>1693.16511409946</v>
      </c>
      <c r="N84" s="48">
        <v>0.87533877166390694</v>
      </c>
      <c r="O84" s="48">
        <v>20.016138008032399</v>
      </c>
      <c r="P84" s="48">
        <v>1765.5527779973499</v>
      </c>
      <c r="Q84" s="48">
        <v>1695.26685299268</v>
      </c>
      <c r="R84" s="48">
        <v>1.22210269698022</v>
      </c>
      <c r="S84" s="48">
        <v>20.040984194262698</v>
      </c>
      <c r="T84" s="48">
        <v>1264.58832291164</v>
      </c>
      <c r="U84" s="47">
        <v>1685.2732500478101</v>
      </c>
      <c r="V84" s="47">
        <v>0.879437842591966</v>
      </c>
      <c r="W84" s="47">
        <v>19.922842535143801</v>
      </c>
      <c r="X84" s="47">
        <v>1758.96779452494</v>
      </c>
      <c r="Y84" s="3"/>
      <c r="Z84" s="150"/>
      <c r="AA84" s="152">
        <f t="shared" si="3"/>
        <v>63.304108696963368</v>
      </c>
      <c r="AB84" s="152">
        <f t="shared" si="4"/>
        <v>237.72821739392674</v>
      </c>
      <c r="AC84" s="152">
        <f t="shared" si="5"/>
        <v>4.017712483579067</v>
      </c>
      <c r="AD84" s="150"/>
      <c r="AE84" s="3"/>
      <c r="AF84" s="3"/>
      <c r="AG84" s="3"/>
      <c r="AH84" s="3"/>
      <c r="AI84" s="3"/>
      <c r="AJ84" s="3"/>
      <c r="AK84" s="3"/>
      <c r="AL84" s="3"/>
      <c r="AM84" s="3"/>
      <c r="AN84" s="8"/>
    </row>
    <row r="85" spans="1:40" ht="15.75" x14ac:dyDescent="0.25">
      <c r="A85" s="46"/>
      <c r="B85" s="45">
        <v>62</v>
      </c>
      <c r="C85" s="47" t="s">
        <v>61</v>
      </c>
      <c r="D85" s="47" t="s">
        <v>62</v>
      </c>
      <c r="E85" s="47">
        <v>86.01</v>
      </c>
      <c r="F85" s="47">
        <v>0</v>
      </c>
      <c r="G85" s="47">
        <v>98.564999999999998</v>
      </c>
      <c r="H85" s="49">
        <v>0</v>
      </c>
      <c r="I85" s="47">
        <v>103.25479359958101</v>
      </c>
      <c r="J85" s="47">
        <v>86.01</v>
      </c>
      <c r="K85" s="48">
        <v>1691.29716534454</v>
      </c>
      <c r="L85" s="48">
        <v>0.52433227889129996</v>
      </c>
      <c r="M85" s="48">
        <v>1694.9157610632799</v>
      </c>
      <c r="N85" s="48">
        <v>0.52321284476768304</v>
      </c>
      <c r="O85" s="48">
        <v>20.036833680852101</v>
      </c>
      <c r="P85" s="48">
        <v>1767.37827013898</v>
      </c>
      <c r="Q85" s="48">
        <v>1695.5913512827001</v>
      </c>
      <c r="R85" s="48">
        <v>0.73109803875484503</v>
      </c>
      <c r="S85" s="48">
        <v>20.044820324893099</v>
      </c>
      <c r="T85" s="48">
        <v>1264.8303831794001</v>
      </c>
      <c r="U85" s="47">
        <v>1687.02389695177</v>
      </c>
      <c r="V85" s="47">
        <v>0.52566042401049196</v>
      </c>
      <c r="W85" s="47">
        <v>19.943538207255799</v>
      </c>
      <c r="X85" s="47">
        <v>1758.96779452494</v>
      </c>
      <c r="Y85" s="3"/>
      <c r="Z85" s="150"/>
      <c r="AA85" s="152">
        <f t="shared" si="3"/>
        <v>0</v>
      </c>
      <c r="AB85" s="152">
        <f t="shared" si="4"/>
        <v>86.01</v>
      </c>
      <c r="AC85" s="152">
        <f t="shared" si="5"/>
        <v>0.5257407662224256</v>
      </c>
      <c r="AD85" s="150"/>
      <c r="AE85" s="3"/>
      <c r="AF85" s="3"/>
      <c r="AG85" s="3"/>
      <c r="AH85" s="3"/>
      <c r="AI85" s="3"/>
      <c r="AJ85" s="3"/>
      <c r="AK85" s="3"/>
      <c r="AL85" s="3"/>
      <c r="AM85" s="3"/>
      <c r="AN85" s="8"/>
    </row>
    <row r="86" spans="1:40" ht="15.75" x14ac:dyDescent="0.25">
      <c r="A86" s="46"/>
      <c r="B86" s="45">
        <v>63</v>
      </c>
      <c r="C86" s="47" t="s">
        <v>62</v>
      </c>
      <c r="D86" s="47" t="s">
        <v>63</v>
      </c>
      <c r="E86" s="47">
        <v>82.76</v>
      </c>
      <c r="F86" s="47">
        <v>0</v>
      </c>
      <c r="G86" s="47">
        <v>84.385000000000005</v>
      </c>
      <c r="H86" s="49">
        <v>0</v>
      </c>
      <c r="I86" s="47">
        <v>102.616623447861</v>
      </c>
      <c r="J86" s="47">
        <v>82.76</v>
      </c>
      <c r="K86" s="48">
        <v>1691.33445818618</v>
      </c>
      <c r="L86" s="48">
        <v>0.48544506133962001</v>
      </c>
      <c r="M86" s="48">
        <v>1694.89750170752</v>
      </c>
      <c r="N86" s="48">
        <v>0.484424550141136</v>
      </c>
      <c r="O86" s="48">
        <v>20.036617823708699</v>
      </c>
      <c r="P86" s="48">
        <v>1767.3592301434001</v>
      </c>
      <c r="Q86" s="48">
        <v>1695.4165250379201</v>
      </c>
      <c r="R86" s="48">
        <v>0.67696071759713705</v>
      </c>
      <c r="S86" s="48">
        <v>20.0427535765211</v>
      </c>
      <c r="T86" s="48">
        <v>1264.6999711281601</v>
      </c>
      <c r="U86" s="47">
        <v>1687.0056375894501</v>
      </c>
      <c r="V86" s="47">
        <v>0.486690703045421</v>
      </c>
      <c r="W86" s="47">
        <v>19.943322350034901</v>
      </c>
      <c r="X86" s="47">
        <v>1758.96779452494</v>
      </c>
      <c r="Y86" s="3"/>
      <c r="Z86" s="150"/>
      <c r="AA86" s="152">
        <f t="shared" si="3"/>
        <v>0</v>
      </c>
      <c r="AB86" s="152">
        <f t="shared" si="4"/>
        <v>82.76</v>
      </c>
      <c r="AC86" s="152">
        <f t="shared" si="5"/>
        <v>0.48675802288514886</v>
      </c>
      <c r="AD86" s="150"/>
      <c r="AE86" s="3"/>
      <c r="AF86" s="3"/>
      <c r="AG86" s="3"/>
      <c r="AH86" s="3"/>
      <c r="AI86" s="3"/>
      <c r="AJ86" s="3"/>
      <c r="AK86" s="3"/>
      <c r="AL86" s="3"/>
      <c r="AM86" s="3"/>
      <c r="AN86" s="8"/>
    </row>
    <row r="87" spans="1:40" ht="15.75" x14ac:dyDescent="0.25">
      <c r="A87" s="46"/>
      <c r="B87" s="45">
        <v>64</v>
      </c>
      <c r="C87" s="47" t="s">
        <v>63</v>
      </c>
      <c r="D87" s="47" t="s">
        <v>64</v>
      </c>
      <c r="E87" s="47">
        <v>79.13</v>
      </c>
      <c r="F87" s="47">
        <v>0</v>
      </c>
      <c r="G87" s="47">
        <v>80.944999999999993</v>
      </c>
      <c r="H87" s="49">
        <v>0</v>
      </c>
      <c r="I87" s="47">
        <v>101.95099369636399</v>
      </c>
      <c r="J87" s="47">
        <v>79.13</v>
      </c>
      <c r="K87" s="48">
        <v>1691.3744115797199</v>
      </c>
      <c r="L87" s="48">
        <v>0.44378354564702499</v>
      </c>
      <c r="M87" s="48">
        <v>1694.87794240787</v>
      </c>
      <c r="N87" s="48">
        <v>0.44286618794574401</v>
      </c>
      <c r="O87" s="48">
        <v>20.0363865989818</v>
      </c>
      <c r="P87" s="48">
        <v>1767.3388346275999</v>
      </c>
      <c r="Q87" s="48">
        <v>1695.2292366890099</v>
      </c>
      <c r="R87" s="48">
        <v>0.61894607591082595</v>
      </c>
      <c r="S87" s="48">
        <v>20.040539504539598</v>
      </c>
      <c r="T87" s="48">
        <v>1264.56026294085</v>
      </c>
      <c r="U87" s="47">
        <v>1686.98607828278</v>
      </c>
      <c r="V87" s="47">
        <v>0.44493795357905902</v>
      </c>
      <c r="W87" s="47">
        <v>19.9430911252249</v>
      </c>
      <c r="X87" s="47">
        <v>1758.96779452494</v>
      </c>
      <c r="Y87" s="3"/>
      <c r="Z87" s="150"/>
      <c r="AA87" s="152">
        <f t="shared" si="3"/>
        <v>0</v>
      </c>
      <c r="AB87" s="152">
        <f t="shared" si="4"/>
        <v>79.13</v>
      </c>
      <c r="AC87" s="152">
        <f t="shared" si="5"/>
        <v>0.44499257790624075</v>
      </c>
      <c r="AD87" s="150"/>
      <c r="AE87" s="3"/>
      <c r="AF87" s="3"/>
      <c r="AG87" s="3"/>
      <c r="AH87" s="3"/>
      <c r="AI87" s="3"/>
      <c r="AJ87" s="3"/>
      <c r="AK87" s="3"/>
      <c r="AL87" s="3"/>
      <c r="AM87" s="3"/>
      <c r="AN87" s="8"/>
    </row>
    <row r="88" spans="1:40" ht="15.75" x14ac:dyDescent="0.25">
      <c r="A88" s="46"/>
      <c r="B88" s="45">
        <v>65</v>
      </c>
      <c r="C88" s="47" t="s">
        <v>64</v>
      </c>
      <c r="D88" s="47" t="s">
        <v>65</v>
      </c>
      <c r="E88" s="47">
        <v>90.68</v>
      </c>
      <c r="F88" s="47">
        <v>0</v>
      </c>
      <c r="G88" s="47">
        <v>84.905000000000001</v>
      </c>
      <c r="H88" s="49">
        <v>0</v>
      </c>
      <c r="I88" s="47">
        <v>101.574784507865</v>
      </c>
      <c r="J88" s="47">
        <v>90.68</v>
      </c>
      <c r="K88" s="48">
        <v>1691.2410605847999</v>
      </c>
      <c r="L88" s="48">
        <v>0.58283567799563496</v>
      </c>
      <c r="M88" s="48">
        <v>1694.9432357430401</v>
      </c>
      <c r="N88" s="48">
        <v>0.581562620749287</v>
      </c>
      <c r="O88" s="48">
        <v>20.037158479052401</v>
      </c>
      <c r="P88" s="48">
        <v>1767.4069194400799</v>
      </c>
      <c r="Q88" s="48">
        <v>1695.85438411156</v>
      </c>
      <c r="R88" s="48">
        <v>0.81251872930827596</v>
      </c>
      <c r="S88" s="48">
        <v>20.047929827539399</v>
      </c>
      <c r="T88" s="48">
        <v>1265.0265931408701</v>
      </c>
      <c r="U88" s="47">
        <v>1687.0513716414</v>
      </c>
      <c r="V88" s="47">
        <v>0.584283114770215</v>
      </c>
      <c r="W88" s="47">
        <v>19.943863005572702</v>
      </c>
      <c r="X88" s="47">
        <v>1758.96779452494</v>
      </c>
      <c r="Y88" s="3"/>
      <c r="Z88" s="150"/>
      <c r="AA88" s="152">
        <f t="shared" si="3"/>
        <v>0</v>
      </c>
      <c r="AB88" s="152">
        <f t="shared" si="4"/>
        <v>90.68</v>
      </c>
      <c r="AC88" s="152">
        <f t="shared" si="5"/>
        <v>0.58438518080365331</v>
      </c>
      <c r="AD88" s="150"/>
      <c r="AE88" s="3"/>
      <c r="AF88" s="3"/>
      <c r="AG88" s="3"/>
      <c r="AH88" s="3"/>
      <c r="AI88" s="3"/>
      <c r="AJ88" s="3"/>
      <c r="AK88" s="3"/>
      <c r="AL88" s="3"/>
      <c r="AM88" s="3"/>
      <c r="AN88" s="8"/>
    </row>
    <row r="89" spans="1:40" ht="15.75" x14ac:dyDescent="0.25">
      <c r="A89" s="46"/>
      <c r="B89" s="45">
        <v>66</v>
      </c>
      <c r="C89" s="47" t="s">
        <v>65</v>
      </c>
      <c r="D89" s="47" t="s">
        <v>66</v>
      </c>
      <c r="E89" s="47">
        <v>79.540000000000006</v>
      </c>
      <c r="F89" s="47">
        <v>0</v>
      </c>
      <c r="G89" s="47">
        <v>85.11</v>
      </c>
      <c r="H89" s="49">
        <v>0</v>
      </c>
      <c r="I89" s="47">
        <v>100.983609349888</v>
      </c>
      <c r="J89" s="47">
        <v>79.540000000000006</v>
      </c>
      <c r="K89" s="48">
        <v>1691.3699887870901</v>
      </c>
      <c r="L89" s="48">
        <v>0.44839542535212201</v>
      </c>
      <c r="M89" s="48">
        <v>1694.8801074604401</v>
      </c>
      <c r="N89" s="48">
        <v>0.44746679261364902</v>
      </c>
      <c r="O89" s="48">
        <v>20.036412193645099</v>
      </c>
      <c r="P89" s="48">
        <v>1767.34109224238</v>
      </c>
      <c r="Q89" s="48">
        <v>1695.2499687556899</v>
      </c>
      <c r="R89" s="48">
        <v>0.62536899328582496</v>
      </c>
      <c r="S89" s="48">
        <v>20.040784593399799</v>
      </c>
      <c r="T89" s="48">
        <v>1264.57572807508</v>
      </c>
      <c r="U89" s="47">
        <v>1686.9882433361199</v>
      </c>
      <c r="V89" s="47">
        <v>0.44956007757956401</v>
      </c>
      <c r="W89" s="47">
        <v>19.9431167198974</v>
      </c>
      <c r="X89" s="47">
        <v>1758.96779452494</v>
      </c>
      <c r="Y89" s="3"/>
      <c r="Z89" s="150"/>
      <c r="AA89" s="152">
        <f t="shared" si="3"/>
        <v>0</v>
      </c>
      <c r="AB89" s="152">
        <f t="shared" si="4"/>
        <v>79.540000000000006</v>
      </c>
      <c r="AC89" s="152">
        <f t="shared" si="5"/>
        <v>0.4496160433387873</v>
      </c>
      <c r="AD89" s="150"/>
      <c r="AE89" s="3"/>
      <c r="AF89" s="3"/>
      <c r="AG89" s="3"/>
      <c r="AH89" s="3"/>
      <c r="AI89" s="3"/>
      <c r="AJ89" s="3"/>
      <c r="AK89" s="3"/>
      <c r="AL89" s="3"/>
      <c r="AM89" s="3"/>
      <c r="AN89" s="8"/>
    </row>
    <row r="90" spans="1:40" ht="15.75" x14ac:dyDescent="0.25">
      <c r="A90" s="46"/>
      <c r="B90" s="45">
        <v>67</v>
      </c>
      <c r="C90" s="47" t="s">
        <v>66</v>
      </c>
      <c r="D90" s="47" t="s">
        <v>67</v>
      </c>
      <c r="E90" s="47">
        <v>84.58</v>
      </c>
      <c r="F90" s="47">
        <v>0</v>
      </c>
      <c r="G90" s="47">
        <v>82.06</v>
      </c>
      <c r="H90" s="49">
        <v>0</v>
      </c>
      <c r="I90" s="47">
        <v>100.516517643914</v>
      </c>
      <c r="J90" s="47">
        <v>84.58</v>
      </c>
      <c r="K90" s="48">
        <v>1691.3137513495001</v>
      </c>
      <c r="L90" s="48">
        <v>0.50703717466126796</v>
      </c>
      <c r="M90" s="48">
        <v>1694.9076399056501</v>
      </c>
      <c r="N90" s="48">
        <v>0.50596205112258397</v>
      </c>
      <c r="O90" s="48">
        <v>20.036737674732802</v>
      </c>
      <c r="P90" s="48">
        <v>1767.36980177857</v>
      </c>
      <c r="Q90" s="48">
        <v>1695.5135960914599</v>
      </c>
      <c r="R90" s="48">
        <v>0.70702211961026395</v>
      </c>
      <c r="S90" s="48">
        <v>20.0439011241454</v>
      </c>
      <c r="T90" s="48">
        <v>1264.77238151039</v>
      </c>
      <c r="U90" s="47">
        <v>1687.01577579122</v>
      </c>
      <c r="V90" s="47">
        <v>0.50832894289195196</v>
      </c>
      <c r="W90" s="47">
        <v>19.943442201102101</v>
      </c>
      <c r="X90" s="47">
        <v>1758.96779452494</v>
      </c>
      <c r="Y90" s="3"/>
      <c r="Z90" s="150"/>
      <c r="AA90" s="152">
        <f t="shared" si="3"/>
        <v>0</v>
      </c>
      <c r="AB90" s="152">
        <f t="shared" si="4"/>
        <v>84.58</v>
      </c>
      <c r="AC90" s="152">
        <f t="shared" si="5"/>
        <v>0.50840335363641742</v>
      </c>
      <c r="AD90" s="150"/>
      <c r="AE90" s="3"/>
      <c r="AF90" s="3"/>
      <c r="AG90" s="3"/>
      <c r="AH90" s="3"/>
      <c r="AI90" s="3"/>
      <c r="AJ90" s="3"/>
      <c r="AK90" s="3"/>
      <c r="AL90" s="3"/>
      <c r="AM90" s="3"/>
      <c r="AN90" s="8"/>
    </row>
    <row r="91" spans="1:40" ht="15.75" x14ac:dyDescent="0.25">
      <c r="A91" s="46"/>
      <c r="B91" s="45">
        <v>68</v>
      </c>
      <c r="C91" s="47" t="s">
        <v>67</v>
      </c>
      <c r="D91" s="47" t="s">
        <v>68</v>
      </c>
      <c r="E91" s="47">
        <v>83.61</v>
      </c>
      <c r="F91" s="47">
        <v>0</v>
      </c>
      <c r="G91" s="47">
        <v>84.094999999999999</v>
      </c>
      <c r="H91" s="49">
        <v>0</v>
      </c>
      <c r="I91" s="47">
        <v>100.056198844894</v>
      </c>
      <c r="J91" s="47">
        <v>83.61</v>
      </c>
      <c r="K91" s="48">
        <v>1691.3248435313201</v>
      </c>
      <c r="L91" s="48">
        <v>0.49547077026186997</v>
      </c>
      <c r="M91" s="48">
        <v>1694.9022090093899</v>
      </c>
      <c r="N91" s="48">
        <v>0.49442499899583098</v>
      </c>
      <c r="O91" s="48">
        <v>20.0366734721526</v>
      </c>
      <c r="P91" s="48">
        <v>1767.36413869592</v>
      </c>
      <c r="Q91" s="48">
        <v>1695.46159697551</v>
      </c>
      <c r="R91" s="48">
        <v>0.69091942965737396</v>
      </c>
      <c r="S91" s="48">
        <v>20.043286404722899</v>
      </c>
      <c r="T91" s="48">
        <v>1264.7335926467299</v>
      </c>
      <c r="U91" s="47">
        <v>1687.0103448930099</v>
      </c>
      <c r="V91" s="47">
        <v>0.49673792785227</v>
      </c>
      <c r="W91" s="47">
        <v>19.9433779984988</v>
      </c>
      <c r="X91" s="47">
        <v>1758.96779452494</v>
      </c>
      <c r="Y91" s="3"/>
      <c r="Z91" s="150"/>
      <c r="AA91" s="152">
        <f t="shared" si="3"/>
        <v>0</v>
      </c>
      <c r="AB91" s="152">
        <f t="shared" si="4"/>
        <v>83.61</v>
      </c>
      <c r="AC91" s="152">
        <f t="shared" si="5"/>
        <v>0.49680849676113853</v>
      </c>
      <c r="AD91" s="150"/>
      <c r="AE91" s="3"/>
      <c r="AF91" s="3"/>
      <c r="AG91" s="3"/>
      <c r="AH91" s="3"/>
      <c r="AI91" s="3"/>
      <c r="AJ91" s="3"/>
      <c r="AK91" s="3"/>
      <c r="AL91" s="3"/>
      <c r="AM91" s="3"/>
      <c r="AN91" s="8"/>
    </row>
    <row r="92" spans="1:40" ht="15.75" x14ac:dyDescent="0.25">
      <c r="A92" s="46"/>
      <c r="B92" s="45">
        <v>69</v>
      </c>
      <c r="C92" s="47" t="s">
        <v>68</v>
      </c>
      <c r="D92" s="47" t="s">
        <v>69</v>
      </c>
      <c r="E92" s="47">
        <v>58.91</v>
      </c>
      <c r="F92" s="47">
        <v>0</v>
      </c>
      <c r="G92" s="47">
        <v>71.260000000000005</v>
      </c>
      <c r="H92" s="49">
        <v>0</v>
      </c>
      <c r="I92" s="47">
        <v>99.384880227742102</v>
      </c>
      <c r="J92" s="47">
        <v>58.91</v>
      </c>
      <c r="K92" s="48">
        <v>1691.5641495003899</v>
      </c>
      <c r="L92" s="48">
        <v>0.2459337847816</v>
      </c>
      <c r="M92" s="48">
        <v>1694.7850940338201</v>
      </c>
      <c r="N92" s="48">
        <v>0.24546638683098901</v>
      </c>
      <c r="O92" s="48">
        <v>20.035288970727301</v>
      </c>
      <c r="P92" s="48">
        <v>1767.24201671931</v>
      </c>
      <c r="Q92" s="48">
        <v>1694.3399543391399</v>
      </c>
      <c r="R92" s="48">
        <v>0.343223021016414</v>
      </c>
      <c r="S92" s="48">
        <v>20.030026650184901</v>
      </c>
      <c r="T92" s="48">
        <v>1263.8969006663899</v>
      </c>
      <c r="U92" s="47">
        <v>1686.89322987534</v>
      </c>
      <c r="V92" s="47">
        <v>0.246614762641642</v>
      </c>
      <c r="W92" s="47">
        <v>19.941993496575801</v>
      </c>
      <c r="X92" s="47">
        <v>1758.96779452494</v>
      </c>
      <c r="Y92" s="3"/>
      <c r="Z92" s="150"/>
      <c r="AA92" s="152">
        <f t="shared" si="3"/>
        <v>0</v>
      </c>
      <c r="AB92" s="152">
        <f t="shared" si="4"/>
        <v>58.91</v>
      </c>
      <c r="AC92" s="152">
        <f t="shared" si="5"/>
        <v>0.24662682906210007</v>
      </c>
      <c r="AD92" s="150"/>
      <c r="AE92" s="3"/>
      <c r="AF92" s="3"/>
      <c r="AG92" s="3"/>
      <c r="AH92" s="3"/>
      <c r="AI92" s="3"/>
      <c r="AJ92" s="3"/>
      <c r="AK92" s="3"/>
      <c r="AL92" s="3"/>
      <c r="AM92" s="3"/>
      <c r="AN92" s="8"/>
    </row>
    <row r="93" spans="1:40" ht="15.75" x14ac:dyDescent="0.25">
      <c r="A93" s="46"/>
      <c r="B93" s="45">
        <v>70</v>
      </c>
      <c r="C93" s="47" t="s">
        <v>69</v>
      </c>
      <c r="D93" s="47" t="s">
        <v>70</v>
      </c>
      <c r="E93" s="47">
        <v>80.91</v>
      </c>
      <c r="F93" s="47">
        <v>26</v>
      </c>
      <c r="G93" s="47">
        <v>69.91</v>
      </c>
      <c r="H93" s="49">
        <v>0</v>
      </c>
      <c r="I93" s="47">
        <v>80.91</v>
      </c>
      <c r="J93" s="47">
        <v>80.91</v>
      </c>
      <c r="K93" s="48">
        <v>1691.3550442260801</v>
      </c>
      <c r="L93" s="48">
        <v>0.463978909198561</v>
      </c>
      <c r="M93" s="48">
        <v>1694.8874234008899</v>
      </c>
      <c r="N93" s="48">
        <v>0.46301191315282098</v>
      </c>
      <c r="O93" s="48">
        <v>20.036498680705598</v>
      </c>
      <c r="P93" s="48">
        <v>1767.3487209602599</v>
      </c>
      <c r="Q93" s="48">
        <v>1695.32002312295</v>
      </c>
      <c r="R93" s="48">
        <v>0.64707053933203595</v>
      </c>
      <c r="S93" s="48">
        <v>20.041612757098299</v>
      </c>
      <c r="T93" s="48">
        <v>1264.6279852962</v>
      </c>
      <c r="U93" s="47">
        <v>1686.9955592792001</v>
      </c>
      <c r="V93" s="47">
        <v>0.46517791002532399</v>
      </c>
      <c r="W93" s="47">
        <v>19.943203206989001</v>
      </c>
      <c r="X93" s="47">
        <v>1758.96779452494</v>
      </c>
      <c r="Y93" s="3"/>
      <c r="Z93" s="150"/>
      <c r="AA93" s="152">
        <f t="shared" si="3"/>
        <v>0</v>
      </c>
      <c r="AB93" s="152">
        <f t="shared" si="4"/>
        <v>80.91</v>
      </c>
      <c r="AC93" s="152">
        <f t="shared" si="5"/>
        <v>0.46523852624480305</v>
      </c>
      <c r="AD93" s="150"/>
      <c r="AE93" s="3"/>
      <c r="AF93" s="3"/>
      <c r="AG93" s="3"/>
      <c r="AH93" s="3"/>
      <c r="AI93" s="3"/>
      <c r="AJ93" s="3"/>
      <c r="AK93" s="3"/>
      <c r="AL93" s="3"/>
      <c r="AM93" s="3"/>
      <c r="AN93" s="8"/>
    </row>
    <row r="94" spans="1:40" ht="15.75" x14ac:dyDescent="0.25">
      <c r="A94" s="46"/>
      <c r="B94" s="45">
        <v>71</v>
      </c>
      <c r="C94" s="47" t="s">
        <v>70</v>
      </c>
      <c r="D94" s="47" t="s">
        <v>71</v>
      </c>
      <c r="E94" s="47">
        <v>44.82</v>
      </c>
      <c r="F94" s="47">
        <v>0</v>
      </c>
      <c r="G94" s="47">
        <v>62.865000000000002</v>
      </c>
      <c r="H94" s="49">
        <v>0</v>
      </c>
      <c r="I94" s="47">
        <v>70.205942056210603</v>
      </c>
      <c r="J94" s="47">
        <v>44.82</v>
      </c>
      <c r="K94" s="48">
        <v>1691.6634860740901</v>
      </c>
      <c r="L94" s="48">
        <v>0.14235028770932101</v>
      </c>
      <c r="M94" s="48">
        <v>1694.7365088978099</v>
      </c>
      <c r="N94" s="48">
        <v>0.142092167535006</v>
      </c>
      <c r="O94" s="48">
        <v>20.034714610448201</v>
      </c>
      <c r="P94" s="48">
        <v>1767.19135442942</v>
      </c>
      <c r="Q94" s="48">
        <v>1693.87447044143</v>
      </c>
      <c r="R94" s="48">
        <v>0.19872906906160701</v>
      </c>
      <c r="S94" s="48">
        <v>20.024523826001101</v>
      </c>
      <c r="T94" s="48">
        <v>1263.54967185076</v>
      </c>
      <c r="U94" s="47">
        <v>1686.84464472185</v>
      </c>
      <c r="V94" s="47">
        <v>0.14275694249822701</v>
      </c>
      <c r="W94" s="47">
        <v>19.941419136090001</v>
      </c>
      <c r="X94" s="47">
        <v>1758.96779452494</v>
      </c>
      <c r="Y94" s="3"/>
      <c r="Z94" s="150"/>
      <c r="AA94" s="152">
        <f t="shared" si="3"/>
        <v>0</v>
      </c>
      <c r="AB94" s="152">
        <f t="shared" si="4"/>
        <v>44.82</v>
      </c>
      <c r="AC94" s="152">
        <f t="shared" si="5"/>
        <v>0.14275841056821476</v>
      </c>
      <c r="AD94" s="150"/>
      <c r="AE94" s="3"/>
      <c r="AF94" s="3"/>
      <c r="AG94" s="3"/>
      <c r="AH94" s="3"/>
      <c r="AI94" s="3"/>
      <c r="AJ94" s="3"/>
      <c r="AK94" s="3"/>
      <c r="AL94" s="3"/>
      <c r="AM94" s="3"/>
      <c r="AN94" s="8"/>
    </row>
    <row r="95" spans="1:40" ht="15.75" x14ac:dyDescent="0.25">
      <c r="A95" s="46"/>
      <c r="B95" s="45">
        <v>72</v>
      </c>
      <c r="C95" s="47" t="s">
        <v>71</v>
      </c>
      <c r="D95" s="47" t="s">
        <v>72</v>
      </c>
      <c r="E95" s="47">
        <v>58.34</v>
      </c>
      <c r="F95" s="47">
        <v>0</v>
      </c>
      <c r="G95" s="47">
        <v>51.58</v>
      </c>
      <c r="H95" s="49">
        <v>0</v>
      </c>
      <c r="I95" s="47">
        <v>66.674078267259304</v>
      </c>
      <c r="J95" s="47">
        <v>58.34</v>
      </c>
      <c r="K95" s="48">
        <v>1691.56869211458</v>
      </c>
      <c r="L95" s="48">
        <v>0.24119696081627701</v>
      </c>
      <c r="M95" s="48">
        <v>1694.78287187965</v>
      </c>
      <c r="N95" s="48">
        <v>0.24073952735756399</v>
      </c>
      <c r="O95" s="48">
        <v>20.035262701024301</v>
      </c>
      <c r="P95" s="48">
        <v>1767.23969956167</v>
      </c>
      <c r="Q95" s="48">
        <v>1694.3186665349599</v>
      </c>
      <c r="R95" s="48">
        <v>0.33661748450865497</v>
      </c>
      <c r="S95" s="48">
        <v>20.029774991547001</v>
      </c>
      <c r="T95" s="48">
        <v>1263.8810209784599</v>
      </c>
      <c r="U95" s="47">
        <v>1686.89100772037</v>
      </c>
      <c r="V95" s="47">
        <v>0.241865790784767</v>
      </c>
      <c r="W95" s="47">
        <v>19.941967226863301</v>
      </c>
      <c r="X95" s="47">
        <v>1758.96779452494</v>
      </c>
      <c r="Y95" s="3"/>
      <c r="Z95" s="150"/>
      <c r="AA95" s="152">
        <f t="shared" si="3"/>
        <v>0</v>
      </c>
      <c r="AB95" s="152">
        <f t="shared" si="4"/>
        <v>58.34</v>
      </c>
      <c r="AC95" s="152">
        <f t="shared" si="5"/>
        <v>0.24187719737106944</v>
      </c>
      <c r="AD95" s="150"/>
      <c r="AE95" s="3"/>
      <c r="AF95" s="3"/>
      <c r="AG95" s="3"/>
      <c r="AH95" s="3"/>
      <c r="AI95" s="3"/>
      <c r="AJ95" s="3"/>
      <c r="AK95" s="3"/>
      <c r="AL95" s="3"/>
      <c r="AM95" s="3"/>
      <c r="AN95" s="8"/>
    </row>
    <row r="96" spans="1:40" ht="15.75" x14ac:dyDescent="0.25">
      <c r="A96" s="46"/>
      <c r="B96" s="45">
        <v>73</v>
      </c>
      <c r="C96" s="47" t="s">
        <v>72</v>
      </c>
      <c r="D96" s="47" t="s">
        <v>73</v>
      </c>
      <c r="E96" s="47">
        <v>80.7</v>
      </c>
      <c r="F96" s="47">
        <v>0</v>
      </c>
      <c r="G96" s="47">
        <v>69.52</v>
      </c>
      <c r="H96" s="49">
        <v>0</v>
      </c>
      <c r="I96" s="47">
        <v>71.242241485467702</v>
      </c>
      <c r="J96" s="47">
        <v>80.7</v>
      </c>
      <c r="K96" s="48">
        <v>1691.3573515769699</v>
      </c>
      <c r="L96" s="48">
        <v>0.46157291244343801</v>
      </c>
      <c r="M96" s="48">
        <v>1694.8862938377299</v>
      </c>
      <c r="N96" s="48">
        <v>0.46061186616967298</v>
      </c>
      <c r="O96" s="48">
        <v>20.0364853273169</v>
      </c>
      <c r="P96" s="48">
        <v>1767.3475431050399</v>
      </c>
      <c r="Q96" s="48">
        <v>1695.3092070493501</v>
      </c>
      <c r="R96" s="48">
        <v>0.64372009253022799</v>
      </c>
      <c r="S96" s="48">
        <v>20.041484892414601</v>
      </c>
      <c r="T96" s="48">
        <v>1264.61991702049</v>
      </c>
      <c r="U96" s="47">
        <v>1686.9944297156401</v>
      </c>
      <c r="V96" s="47">
        <v>0.46276663692457598</v>
      </c>
      <c r="W96" s="47">
        <v>19.943189853595499</v>
      </c>
      <c r="X96" s="47">
        <v>1758.96779452494</v>
      </c>
      <c r="Y96" s="3"/>
      <c r="Z96" s="150"/>
      <c r="AA96" s="152">
        <f t="shared" si="3"/>
        <v>0</v>
      </c>
      <c r="AB96" s="152">
        <f t="shared" si="4"/>
        <v>80.7</v>
      </c>
      <c r="AC96" s="152">
        <f t="shared" si="5"/>
        <v>0.46282652327560031</v>
      </c>
      <c r="AD96" s="150"/>
      <c r="AE96" s="3"/>
      <c r="AF96" s="3"/>
      <c r="AG96" s="3"/>
      <c r="AH96" s="3"/>
      <c r="AI96" s="3"/>
      <c r="AJ96" s="3"/>
      <c r="AK96" s="3"/>
      <c r="AL96" s="3"/>
      <c r="AM96" s="3"/>
      <c r="AN96" s="8"/>
    </row>
    <row r="97" spans="1:40" ht="15.75" x14ac:dyDescent="0.25">
      <c r="A97" s="46"/>
      <c r="B97" s="45">
        <v>74</v>
      </c>
      <c r="C97" s="47" t="s">
        <v>73</v>
      </c>
      <c r="D97" s="47" t="s">
        <v>74</v>
      </c>
      <c r="E97" s="47">
        <v>108.63</v>
      </c>
      <c r="F97" s="47">
        <v>0</v>
      </c>
      <c r="G97" s="47">
        <v>94.665000000000006</v>
      </c>
      <c r="H97" s="49">
        <v>0</v>
      </c>
      <c r="I97" s="47">
        <v>83.856474229440494</v>
      </c>
      <c r="J97" s="47">
        <v>108.63</v>
      </c>
      <c r="K97" s="48">
        <v>1690.99776103154</v>
      </c>
      <c r="L97" s="48">
        <v>0.83653698484176697</v>
      </c>
      <c r="M97" s="48">
        <v>1695.0624444813</v>
      </c>
      <c r="N97" s="48">
        <v>0.83453100680333303</v>
      </c>
      <c r="O97" s="48">
        <v>20.038567732371501</v>
      </c>
      <c r="P97" s="48">
        <v>1767.5312246937499</v>
      </c>
      <c r="Q97" s="48">
        <v>1696.9952769142701</v>
      </c>
      <c r="R97" s="48">
        <v>1.16524659277002</v>
      </c>
      <c r="S97" s="48">
        <v>20.061417152314402</v>
      </c>
      <c r="T97" s="48">
        <v>1265.87764482838</v>
      </c>
      <c r="U97" s="47">
        <v>1687.17058042242</v>
      </c>
      <c r="V97" s="47">
        <v>0.83843458675845695</v>
      </c>
      <c r="W97" s="47">
        <v>19.945272259397399</v>
      </c>
      <c r="X97" s="47">
        <v>1758.96779452494</v>
      </c>
      <c r="Y97" s="3"/>
      <c r="Z97" s="150"/>
      <c r="AA97" s="152">
        <f t="shared" si="3"/>
        <v>0</v>
      </c>
      <c r="AB97" s="152">
        <f t="shared" si="4"/>
        <v>108.63</v>
      </c>
      <c r="AC97" s="152">
        <f t="shared" si="5"/>
        <v>0.83866050727646235</v>
      </c>
      <c r="AD97" s="150"/>
      <c r="AE97" s="3"/>
      <c r="AF97" s="3"/>
      <c r="AG97" s="3"/>
      <c r="AH97" s="3"/>
      <c r="AI97" s="3"/>
      <c r="AJ97" s="3"/>
      <c r="AK97" s="3"/>
      <c r="AL97" s="3"/>
      <c r="AM97" s="3"/>
      <c r="AN97" s="8"/>
    </row>
    <row r="98" spans="1:40" ht="15.75" x14ac:dyDescent="0.25">
      <c r="A98" s="46"/>
      <c r="B98" s="45">
        <v>75</v>
      </c>
      <c r="C98" s="47" t="s">
        <v>74</v>
      </c>
      <c r="D98" s="47" t="s">
        <v>75</v>
      </c>
      <c r="E98" s="47">
        <v>101.9</v>
      </c>
      <c r="F98" s="47">
        <v>0</v>
      </c>
      <c r="G98" s="47">
        <v>105.265</v>
      </c>
      <c r="H98" s="49">
        <v>0</v>
      </c>
      <c r="I98" s="47">
        <v>88.036825575769399</v>
      </c>
      <c r="J98" s="47">
        <v>101.9</v>
      </c>
      <c r="K98" s="48">
        <v>1691.0941249774801</v>
      </c>
      <c r="L98" s="48">
        <v>0.73605320387862805</v>
      </c>
      <c r="M98" s="48">
        <v>1695.01521685851</v>
      </c>
      <c r="N98" s="48">
        <v>0.73435048627879296</v>
      </c>
      <c r="O98" s="48">
        <v>20.038009420244801</v>
      </c>
      <c r="P98" s="48">
        <v>1767.4819779546499</v>
      </c>
      <c r="Q98" s="48">
        <v>1696.54335450136</v>
      </c>
      <c r="R98" s="48">
        <v>1.0256101775802799</v>
      </c>
      <c r="S98" s="48">
        <v>20.056074648319601</v>
      </c>
      <c r="T98" s="48">
        <v>1265.54053223443</v>
      </c>
      <c r="U98" s="47">
        <v>1687.1233527827001</v>
      </c>
      <c r="V98" s="47">
        <v>0.73778556066867695</v>
      </c>
      <c r="W98" s="47">
        <v>19.9447139470705</v>
      </c>
      <c r="X98" s="47">
        <v>1758.96779452494</v>
      </c>
      <c r="Y98" s="3"/>
      <c r="Z98" s="150"/>
      <c r="AA98" s="152">
        <f t="shared" si="3"/>
        <v>0</v>
      </c>
      <c r="AB98" s="152">
        <f t="shared" si="4"/>
        <v>101.9</v>
      </c>
      <c r="AC98" s="152">
        <f t="shared" si="5"/>
        <v>0.73795666255342207</v>
      </c>
      <c r="AD98" s="150"/>
      <c r="AE98" s="3"/>
      <c r="AF98" s="3"/>
      <c r="AG98" s="3"/>
      <c r="AH98" s="3"/>
      <c r="AI98" s="3"/>
      <c r="AJ98" s="3"/>
      <c r="AK98" s="3"/>
      <c r="AL98" s="3"/>
      <c r="AM98" s="3"/>
      <c r="AN98" s="8"/>
    </row>
    <row r="99" spans="1:40" ht="15.75" x14ac:dyDescent="0.25">
      <c r="A99" s="46"/>
      <c r="B99" s="45">
        <v>76</v>
      </c>
      <c r="C99" s="47" t="s">
        <v>75</v>
      </c>
      <c r="D99" s="47" t="s">
        <v>76</v>
      </c>
      <c r="E99" s="47">
        <v>73.260000000000005</v>
      </c>
      <c r="F99" s="47">
        <v>0</v>
      </c>
      <c r="G99" s="47">
        <v>87.58</v>
      </c>
      <c r="H99" s="49">
        <v>-5</v>
      </c>
      <c r="I99" s="47">
        <v>86.2100519161298</v>
      </c>
      <c r="J99" s="47">
        <v>73.430426935978005</v>
      </c>
      <c r="K99" s="48">
        <v>1693.8315437931001</v>
      </c>
      <c r="L99" s="48">
        <v>0.38160188415345397</v>
      </c>
      <c r="M99" s="48">
        <v>1697.2454831873399</v>
      </c>
      <c r="N99" s="48">
        <v>0.38083430767843501</v>
      </c>
      <c r="O99" s="48">
        <v>20.064375022902698</v>
      </c>
      <c r="P99" s="48">
        <v>1769.80759456448</v>
      </c>
      <c r="Q99" s="48">
        <v>1697.3442752665201</v>
      </c>
      <c r="R99" s="48">
        <v>0.53233017264096105</v>
      </c>
      <c r="S99" s="48">
        <v>20.065542916024501</v>
      </c>
      <c r="T99" s="48">
        <v>1266.1379809755599</v>
      </c>
      <c r="U99" s="47">
        <v>1689.3536190515699</v>
      </c>
      <c r="V99" s="47">
        <v>0.38261338612627599</v>
      </c>
      <c r="W99" s="47">
        <v>19.971079549019599</v>
      </c>
      <c r="X99" s="47">
        <v>1758.96779452494</v>
      </c>
      <c r="Y99" s="3"/>
      <c r="Z99" s="150"/>
      <c r="AA99" s="152">
        <f t="shared" si="3"/>
        <v>119.95666684660748</v>
      </c>
      <c r="AB99" s="152">
        <f t="shared" si="4"/>
        <v>313.17333369321494</v>
      </c>
      <c r="AC99" s="152">
        <f t="shared" si="5"/>
        <v>6.9744259656310659</v>
      </c>
      <c r="AD99" s="150"/>
      <c r="AE99" s="3"/>
      <c r="AF99" s="3"/>
      <c r="AG99" s="3"/>
      <c r="AH99" s="3"/>
      <c r="AI99" s="3"/>
      <c r="AJ99" s="3"/>
      <c r="AK99" s="3"/>
      <c r="AL99" s="3"/>
      <c r="AM99" s="3"/>
      <c r="AN99" s="8"/>
    </row>
    <row r="100" spans="1:40" ht="15.75" x14ac:dyDescent="0.25">
      <c r="A100" s="46"/>
      <c r="B100" s="45">
        <v>77</v>
      </c>
      <c r="C100" s="47" t="s">
        <v>76</v>
      </c>
      <c r="D100" s="47" t="s">
        <v>77</v>
      </c>
      <c r="E100" s="47">
        <v>59.74</v>
      </c>
      <c r="F100" s="47">
        <v>0</v>
      </c>
      <c r="G100" s="47">
        <v>107.52500000000001</v>
      </c>
      <c r="H100" s="49">
        <v>0</v>
      </c>
      <c r="I100" s="47">
        <v>100.17437036500699</v>
      </c>
      <c r="J100" s="47">
        <v>141.79</v>
      </c>
      <c r="K100" s="48">
        <v>1690.43277330818</v>
      </c>
      <c r="L100" s="48">
        <v>1.4256795535093001</v>
      </c>
      <c r="M100" s="48">
        <v>1695.3396722899599</v>
      </c>
      <c r="N100" s="48">
        <v>1.4215531441154801</v>
      </c>
      <c r="O100" s="48">
        <v>20.041845044212799</v>
      </c>
      <c r="P100" s="48">
        <v>1767.8203047862</v>
      </c>
      <c r="Q100" s="48">
        <v>1699.64618330749</v>
      </c>
      <c r="R100" s="48">
        <v>1.98212754986574</v>
      </c>
      <c r="S100" s="48">
        <v>20.092755447540998</v>
      </c>
      <c r="T100" s="48">
        <v>1267.85509472901</v>
      </c>
      <c r="U100" s="47">
        <v>1687.4478083302699</v>
      </c>
      <c r="V100" s="47">
        <v>1.4282014706411601</v>
      </c>
      <c r="W100" s="47">
        <v>19.948549572411299</v>
      </c>
      <c r="X100" s="47">
        <v>1758.96779452494</v>
      </c>
      <c r="Y100" s="3"/>
      <c r="Z100" s="150"/>
      <c r="AA100" s="152">
        <f t="shared" si="3"/>
        <v>0</v>
      </c>
      <c r="AB100" s="152">
        <f t="shared" si="4"/>
        <v>59.74</v>
      </c>
      <c r="AC100" s="152">
        <f t="shared" si="5"/>
        <v>0.25362554787113412</v>
      </c>
      <c r="AD100" s="150"/>
      <c r="AE100" s="3"/>
      <c r="AF100" s="3"/>
      <c r="AG100" s="3"/>
      <c r="AH100" s="3"/>
      <c r="AI100" s="3"/>
      <c r="AJ100" s="3"/>
      <c r="AK100" s="3"/>
      <c r="AL100" s="3"/>
      <c r="AM100" s="3"/>
      <c r="AN100" s="8"/>
    </row>
    <row r="101" spans="1:40" ht="15.75" x14ac:dyDescent="0.25">
      <c r="A101" s="46"/>
      <c r="B101" s="45">
        <v>78</v>
      </c>
      <c r="C101" s="47" t="s">
        <v>77</v>
      </c>
      <c r="D101" s="47" t="s">
        <v>78</v>
      </c>
      <c r="E101" s="47">
        <v>88.15</v>
      </c>
      <c r="F101" s="47">
        <v>42</v>
      </c>
      <c r="G101" s="47">
        <v>109.02500000000001</v>
      </c>
      <c r="H101" s="49">
        <v>0</v>
      </c>
      <c r="I101" s="47">
        <v>76.260000000000005</v>
      </c>
      <c r="J101" s="47">
        <v>76.260000000000005</v>
      </c>
      <c r="K101" s="48">
        <v>1691.40473051459</v>
      </c>
      <c r="L101" s="48">
        <v>0.41216838937059203</v>
      </c>
      <c r="M101" s="48">
        <v>1694.86310156165</v>
      </c>
      <c r="N101" s="48">
        <v>0.41132735906967999</v>
      </c>
      <c r="O101" s="48">
        <v>20.0362111545295</v>
      </c>
      <c r="P101" s="48">
        <v>1767.3233592926499</v>
      </c>
      <c r="Q101" s="48">
        <v>1695.08711867291</v>
      </c>
      <c r="R101" s="48">
        <v>0.57491083618848304</v>
      </c>
      <c r="S101" s="48">
        <v>20.0388594239616</v>
      </c>
      <c r="T101" s="48">
        <v>1264.45424967024</v>
      </c>
      <c r="U101" s="47">
        <v>1686.9712374312201</v>
      </c>
      <c r="V101" s="47">
        <v>0.413251600312731</v>
      </c>
      <c r="W101" s="47">
        <v>19.9429156807095</v>
      </c>
      <c r="X101" s="47">
        <v>1758.96779452494</v>
      </c>
      <c r="Y101" s="3"/>
      <c r="Z101" s="150"/>
      <c r="AA101" s="152">
        <f t="shared" si="3"/>
        <v>0</v>
      </c>
      <c r="AB101" s="152">
        <f t="shared" si="4"/>
        <v>88.15</v>
      </c>
      <c r="AC101" s="152">
        <f t="shared" si="5"/>
        <v>0.55222934579991112</v>
      </c>
      <c r="AD101" s="150"/>
      <c r="AE101" s="3"/>
      <c r="AF101" s="3"/>
      <c r="AG101" s="3"/>
      <c r="AH101" s="3"/>
      <c r="AI101" s="3"/>
      <c r="AJ101" s="3"/>
      <c r="AK101" s="3"/>
      <c r="AL101" s="3"/>
      <c r="AM101" s="3"/>
      <c r="AN101" s="8"/>
    </row>
    <row r="102" spans="1:40" ht="15.75" x14ac:dyDescent="0.25">
      <c r="A102" s="46"/>
      <c r="B102" s="45">
        <v>79</v>
      </c>
      <c r="C102" s="47" t="s">
        <v>78</v>
      </c>
      <c r="D102" s="47" t="s">
        <v>79</v>
      </c>
      <c r="E102" s="47">
        <v>86.6</v>
      </c>
      <c r="F102" s="47">
        <v>7</v>
      </c>
      <c r="G102" s="47">
        <v>75.364999999999995</v>
      </c>
      <c r="H102" s="49">
        <v>0</v>
      </c>
      <c r="I102" s="47">
        <v>74.47</v>
      </c>
      <c r="J102" s="47">
        <v>74.47</v>
      </c>
      <c r="K102" s="48">
        <v>1691.4230726210301</v>
      </c>
      <c r="L102" s="48">
        <v>0.39304210528317102</v>
      </c>
      <c r="M102" s="48">
        <v>1694.8541240513</v>
      </c>
      <c r="N102" s="48">
        <v>0.39224643345610999</v>
      </c>
      <c r="O102" s="48">
        <v>20.036105024841</v>
      </c>
      <c r="P102" s="48">
        <v>1767.31399796798</v>
      </c>
      <c r="Q102" s="48">
        <v>1695.0011442545101</v>
      </c>
      <c r="R102" s="48">
        <v>0.54826639599765004</v>
      </c>
      <c r="S102" s="48">
        <v>20.037843057743402</v>
      </c>
      <c r="T102" s="48">
        <v>1264.39011684928</v>
      </c>
      <c r="U102" s="47">
        <v>1686.96225991764</v>
      </c>
      <c r="V102" s="47">
        <v>0.39408142148950898</v>
      </c>
      <c r="W102" s="47">
        <v>19.942809550982901</v>
      </c>
      <c r="X102" s="47">
        <v>1758.96779452494</v>
      </c>
      <c r="Y102" s="3"/>
      <c r="Z102" s="150"/>
      <c r="AA102" s="152">
        <f t="shared" si="3"/>
        <v>0</v>
      </c>
      <c r="AB102" s="152">
        <f t="shared" si="4"/>
        <v>86.6</v>
      </c>
      <c r="AC102" s="152">
        <f t="shared" si="5"/>
        <v>0.53297868413087768</v>
      </c>
      <c r="AD102" s="150"/>
      <c r="AE102" s="3"/>
      <c r="AF102" s="3"/>
      <c r="AG102" s="3"/>
      <c r="AH102" s="3"/>
      <c r="AI102" s="3"/>
      <c r="AJ102" s="3"/>
      <c r="AK102" s="3"/>
      <c r="AL102" s="3"/>
      <c r="AM102" s="3"/>
      <c r="AN102" s="8"/>
    </row>
    <row r="103" spans="1:40" ht="15.75" x14ac:dyDescent="0.25">
      <c r="A103" s="46"/>
      <c r="B103" s="45">
        <v>80</v>
      </c>
      <c r="C103" s="47" t="s">
        <v>79</v>
      </c>
      <c r="D103" s="47" t="s">
        <v>80</v>
      </c>
      <c r="E103" s="47">
        <v>89.89</v>
      </c>
      <c r="F103" s="47">
        <v>0</v>
      </c>
      <c r="G103" s="47">
        <v>59.744999999999997</v>
      </c>
      <c r="H103" s="49">
        <v>0</v>
      </c>
      <c r="I103" s="47">
        <v>64.961079886344294</v>
      </c>
      <c r="J103" s="47">
        <v>45.02</v>
      </c>
      <c r="K103" s="48">
        <v>1691.66226492595</v>
      </c>
      <c r="L103" s="48">
        <v>0.1436236434349</v>
      </c>
      <c r="M103" s="48">
        <v>1694.73710605121</v>
      </c>
      <c r="N103" s="48">
        <v>0.14336306031329599</v>
      </c>
      <c r="O103" s="48">
        <v>20.034721669833399</v>
      </c>
      <c r="P103" s="48">
        <v>1767.19197711283</v>
      </c>
      <c r="Q103" s="48">
        <v>1693.8801922493701</v>
      </c>
      <c r="R103" s="48">
        <v>0.20050592378398199</v>
      </c>
      <c r="S103" s="48">
        <v>20.024591467660098</v>
      </c>
      <c r="T103" s="48">
        <v>1263.5539400469299</v>
      </c>
      <c r="U103" s="47">
        <v>1686.84524187546</v>
      </c>
      <c r="V103" s="47">
        <v>0.14403378088192001</v>
      </c>
      <c r="W103" s="47">
        <v>19.9414261954777</v>
      </c>
      <c r="X103" s="47">
        <v>1758.96779452494</v>
      </c>
      <c r="Y103" s="3"/>
      <c r="Z103" s="150"/>
      <c r="AA103" s="152">
        <f t="shared" si="3"/>
        <v>0</v>
      </c>
      <c r="AB103" s="152">
        <f t="shared" si="4"/>
        <v>89.89</v>
      </c>
      <c r="AC103" s="152">
        <f t="shared" si="5"/>
        <v>0.57424670920097576</v>
      </c>
      <c r="AD103" s="150"/>
      <c r="AE103" s="3"/>
      <c r="AF103" s="3"/>
      <c r="AG103" s="3"/>
      <c r="AH103" s="3"/>
      <c r="AI103" s="3"/>
      <c r="AJ103" s="3"/>
      <c r="AK103" s="3"/>
      <c r="AL103" s="3"/>
      <c r="AM103" s="3"/>
      <c r="AN103" s="8"/>
    </row>
    <row r="104" spans="1:40" ht="15.75" x14ac:dyDescent="0.25">
      <c r="A104" s="46"/>
      <c r="B104" s="45">
        <v>81</v>
      </c>
      <c r="C104" s="47" t="s">
        <v>80</v>
      </c>
      <c r="D104" s="47" t="s">
        <v>81</v>
      </c>
      <c r="E104" s="47">
        <v>87.29</v>
      </c>
      <c r="F104" s="47">
        <v>14</v>
      </c>
      <c r="G104" s="47">
        <v>75.95</v>
      </c>
      <c r="H104" s="49">
        <v>0</v>
      </c>
      <c r="I104" s="47">
        <v>106.88</v>
      </c>
      <c r="J104" s="47">
        <v>106.88</v>
      </c>
      <c r="K104" s="48">
        <v>1691.02341231885</v>
      </c>
      <c r="L104" s="48">
        <v>0.80978903143760705</v>
      </c>
      <c r="M104" s="48">
        <v>1695.0498712794999</v>
      </c>
      <c r="N104" s="48">
        <v>0.80786544065888499</v>
      </c>
      <c r="O104" s="48">
        <v>20.038419095395401</v>
      </c>
      <c r="P104" s="48">
        <v>1767.51811395151</v>
      </c>
      <c r="Q104" s="48">
        <v>1696.8749727941099</v>
      </c>
      <c r="R104" s="48">
        <v>1.1280853576202601</v>
      </c>
      <c r="S104" s="48">
        <v>20.059994949688001</v>
      </c>
      <c r="T104" s="48">
        <v>1265.78790368509</v>
      </c>
      <c r="U104" s="47">
        <v>1687.15800721611</v>
      </c>
      <c r="V104" s="47">
        <v>0.81164431863706998</v>
      </c>
      <c r="W104" s="47">
        <v>19.945123622368101</v>
      </c>
      <c r="X104" s="47">
        <v>1758.96779452494</v>
      </c>
      <c r="Y104" s="3"/>
      <c r="Z104" s="150"/>
      <c r="AA104" s="152">
        <f t="shared" si="3"/>
        <v>0</v>
      </c>
      <c r="AB104" s="152">
        <f t="shared" si="4"/>
        <v>87.29</v>
      </c>
      <c r="AC104" s="152">
        <f t="shared" si="5"/>
        <v>0.54150615090179255</v>
      </c>
      <c r="AD104" s="150"/>
      <c r="AE104" s="3"/>
      <c r="AF104" s="3"/>
      <c r="AG104" s="3"/>
      <c r="AH104" s="3"/>
      <c r="AI104" s="3"/>
      <c r="AJ104" s="3"/>
      <c r="AK104" s="3"/>
      <c r="AL104" s="3"/>
      <c r="AM104" s="3"/>
      <c r="AN104" s="8"/>
    </row>
    <row r="105" spans="1:40" ht="15.75" x14ac:dyDescent="0.25">
      <c r="A105" s="46"/>
      <c r="B105" s="45">
        <v>82</v>
      </c>
      <c r="C105" s="47" t="s">
        <v>81</v>
      </c>
      <c r="D105" s="47" t="s">
        <v>82</v>
      </c>
      <c r="E105" s="47">
        <v>105.43</v>
      </c>
      <c r="F105" s="47">
        <v>6</v>
      </c>
      <c r="G105" s="47">
        <v>76.400000000000006</v>
      </c>
      <c r="H105" s="49">
        <v>0</v>
      </c>
      <c r="I105" s="47">
        <v>45.92</v>
      </c>
      <c r="J105" s="47">
        <v>45.92</v>
      </c>
      <c r="K105" s="48">
        <v>1691.6567024542401</v>
      </c>
      <c r="L105" s="48">
        <v>0.149423926753742</v>
      </c>
      <c r="M105" s="48">
        <v>1694.7398261875401</v>
      </c>
      <c r="N105" s="48">
        <v>0.14915209006956401</v>
      </c>
      <c r="O105" s="48">
        <v>20.034753826546101</v>
      </c>
      <c r="P105" s="48">
        <v>1767.1948135427899</v>
      </c>
      <c r="Q105" s="48">
        <v>1693.9062558762901</v>
      </c>
      <c r="R105" s="48">
        <v>0.20859951918759101</v>
      </c>
      <c r="S105" s="48">
        <v>20.024899584777099</v>
      </c>
      <c r="T105" s="48">
        <v>1263.57338227115</v>
      </c>
      <c r="U105" s="47">
        <v>1686.84796201277</v>
      </c>
      <c r="V105" s="47">
        <v>0.14984989334687099</v>
      </c>
      <c r="W105" s="47">
        <v>19.941458352202002</v>
      </c>
      <c r="X105" s="47">
        <v>1758.96779452494</v>
      </c>
      <c r="Y105" s="3"/>
      <c r="Z105" s="150"/>
      <c r="AA105" s="152">
        <f t="shared" si="3"/>
        <v>0</v>
      </c>
      <c r="AB105" s="152">
        <f t="shared" si="4"/>
        <v>105.43</v>
      </c>
      <c r="AC105" s="152">
        <f t="shared" si="5"/>
        <v>0.78997444655225268</v>
      </c>
      <c r="AD105" s="150"/>
      <c r="AE105" s="3"/>
      <c r="AF105" s="3"/>
      <c r="AG105" s="3"/>
      <c r="AH105" s="3"/>
      <c r="AI105" s="3"/>
      <c r="AJ105" s="3"/>
      <c r="AK105" s="3"/>
      <c r="AL105" s="3"/>
      <c r="AM105" s="3"/>
      <c r="AN105" s="8"/>
    </row>
    <row r="106" spans="1:40" ht="15.75" x14ac:dyDescent="0.25">
      <c r="A106" s="46"/>
      <c r="B106" s="45">
        <v>83</v>
      </c>
      <c r="C106" s="47" t="s">
        <v>82</v>
      </c>
      <c r="D106" s="47" t="s">
        <v>83</v>
      </c>
      <c r="E106" s="47">
        <v>60.45</v>
      </c>
      <c r="F106" s="47">
        <v>0</v>
      </c>
      <c r="G106" s="47">
        <v>70.34</v>
      </c>
      <c r="H106" s="49">
        <v>3.73</v>
      </c>
      <c r="I106" s="47">
        <v>82.077553569779397</v>
      </c>
      <c r="J106" s="47">
        <v>94.833382835370799</v>
      </c>
      <c r="K106" s="48">
        <v>1689.3994848223499</v>
      </c>
      <c r="L106" s="48">
        <v>0.63814408514565701</v>
      </c>
      <c r="M106" s="48">
        <v>1693.1816449825501</v>
      </c>
      <c r="N106" s="48">
        <v>0.63671862489308495</v>
      </c>
      <c r="O106" s="48">
        <v>20.016333431641399</v>
      </c>
      <c r="P106" s="48">
        <v>1765.5700156231001</v>
      </c>
      <c r="Q106" s="48">
        <v>1694.3182210289399</v>
      </c>
      <c r="R106" s="48">
        <v>0.88945999617956695</v>
      </c>
      <c r="S106" s="48">
        <v>20.0297697248958</v>
      </c>
      <c r="T106" s="48">
        <v>1263.88068865218</v>
      </c>
      <c r="U106" s="47">
        <v>1685.28978089046</v>
      </c>
      <c r="V106" s="47">
        <v>0.639700246753928</v>
      </c>
      <c r="W106" s="47">
        <v>19.923037958274701</v>
      </c>
      <c r="X106" s="47">
        <v>1758.96779452494</v>
      </c>
      <c r="Y106" s="3"/>
      <c r="Z106" s="150"/>
      <c r="AA106" s="152">
        <f t="shared" si="3"/>
        <v>108.46639641943344</v>
      </c>
      <c r="AB106" s="152">
        <f t="shared" si="4"/>
        <v>277.38279283886686</v>
      </c>
      <c r="AC106" s="152">
        <f t="shared" si="5"/>
        <v>5.4706149570428657</v>
      </c>
      <c r="AD106" s="150"/>
      <c r="AE106" s="3"/>
      <c r="AF106" s="3"/>
      <c r="AG106" s="3"/>
      <c r="AH106" s="3"/>
      <c r="AI106" s="3"/>
      <c r="AJ106" s="3"/>
      <c r="AK106" s="3"/>
      <c r="AL106" s="3"/>
      <c r="AM106" s="3"/>
      <c r="AN106" s="8"/>
    </row>
    <row r="107" spans="1:40" ht="15.75" x14ac:dyDescent="0.25">
      <c r="A107" s="46"/>
      <c r="B107" s="45">
        <v>84</v>
      </c>
      <c r="C107" s="47" t="s">
        <v>83</v>
      </c>
      <c r="D107" s="47" t="s">
        <v>84</v>
      </c>
      <c r="E107" s="47">
        <v>98.44</v>
      </c>
      <c r="F107" s="47">
        <v>0</v>
      </c>
      <c r="G107" s="47">
        <v>94.13</v>
      </c>
      <c r="H107" s="49">
        <v>2.9</v>
      </c>
      <c r="I107" s="47">
        <v>86.818557154327394</v>
      </c>
      <c r="J107" s="47">
        <v>93.544962451219106</v>
      </c>
      <c r="K107" s="48">
        <v>1689.81413188279</v>
      </c>
      <c r="L107" s="48">
        <v>0.62076967384053205</v>
      </c>
      <c r="M107" s="48">
        <v>1693.5712330592901</v>
      </c>
      <c r="N107" s="48">
        <v>0.61939252806337297</v>
      </c>
      <c r="O107" s="48">
        <v>20.020939036047899</v>
      </c>
      <c r="P107" s="48">
        <v>1765.97625970729</v>
      </c>
      <c r="Q107" s="48">
        <v>1694.6371835088901</v>
      </c>
      <c r="R107" s="48">
        <v>0.86529261032417304</v>
      </c>
      <c r="S107" s="48">
        <v>20.033540412683401</v>
      </c>
      <c r="T107" s="48">
        <v>1264.11861946932</v>
      </c>
      <c r="U107" s="47">
        <v>1685.67936896422</v>
      </c>
      <c r="V107" s="47">
        <v>0.62229234504101305</v>
      </c>
      <c r="W107" s="47">
        <v>19.927643562645901</v>
      </c>
      <c r="X107" s="47">
        <v>1758.96779452494</v>
      </c>
      <c r="Y107" s="3"/>
      <c r="Z107" s="150"/>
      <c r="AA107" s="152">
        <f t="shared" si="3"/>
        <v>51.810941286446472</v>
      </c>
      <c r="AB107" s="152">
        <f t="shared" si="4"/>
        <v>202.06188257289296</v>
      </c>
      <c r="AC107" s="152">
        <f t="shared" si="5"/>
        <v>2.9022866849103823</v>
      </c>
      <c r="AD107" s="150"/>
      <c r="AE107" s="3"/>
      <c r="AF107" s="3"/>
      <c r="AG107" s="3"/>
      <c r="AH107" s="3"/>
      <c r="AI107" s="3"/>
      <c r="AJ107" s="3"/>
      <c r="AK107" s="3"/>
      <c r="AL107" s="3"/>
      <c r="AM107" s="3"/>
      <c r="AN107" s="8"/>
    </row>
    <row r="108" spans="1:40" ht="15.75" x14ac:dyDescent="0.25">
      <c r="A108" s="46"/>
      <c r="B108" s="45">
        <v>85</v>
      </c>
      <c r="C108" s="47" t="s">
        <v>84</v>
      </c>
      <c r="D108" s="47" t="s">
        <v>85</v>
      </c>
      <c r="E108" s="47">
        <v>83.52</v>
      </c>
      <c r="F108" s="47">
        <v>0</v>
      </c>
      <c r="G108" s="47">
        <v>78.53</v>
      </c>
      <c r="H108" s="49">
        <v>1.714</v>
      </c>
      <c r="I108" s="47">
        <v>82.406399978638703</v>
      </c>
      <c r="J108" s="47">
        <v>63.583106215409103</v>
      </c>
      <c r="K108" s="48">
        <v>1690.7032442268201</v>
      </c>
      <c r="L108" s="48">
        <v>0.286645227511307</v>
      </c>
      <c r="M108" s="48">
        <v>1693.9825301880201</v>
      </c>
      <c r="N108" s="48">
        <v>0.286090327060049</v>
      </c>
      <c r="O108" s="48">
        <v>20.0258012789694</v>
      </c>
      <c r="P108" s="48">
        <v>1766.4051409676999</v>
      </c>
      <c r="Q108" s="48">
        <v>1693.7018184799499</v>
      </c>
      <c r="R108" s="48">
        <v>0.399986601310169</v>
      </c>
      <c r="S108" s="48">
        <v>20.0224827814157</v>
      </c>
      <c r="T108" s="48">
        <v>1263.4208817112999</v>
      </c>
      <c r="U108" s="47">
        <v>1686.0906660364601</v>
      </c>
      <c r="V108" s="47">
        <v>0.28742939265225698</v>
      </c>
      <c r="W108" s="47">
        <v>19.932505804899701</v>
      </c>
      <c r="X108" s="47">
        <v>1758.96779452494</v>
      </c>
      <c r="Y108" s="3"/>
      <c r="Z108" s="150"/>
      <c r="AA108" s="152">
        <f t="shared" si="3"/>
        <v>36.095057701452973</v>
      </c>
      <c r="AB108" s="152">
        <f t="shared" si="4"/>
        <v>155.71011540290596</v>
      </c>
      <c r="AC108" s="152">
        <f t="shared" si="5"/>
        <v>1.7232833005265205</v>
      </c>
      <c r="AD108" s="150"/>
      <c r="AE108" s="3"/>
      <c r="AF108" s="3"/>
      <c r="AG108" s="3"/>
      <c r="AH108" s="3"/>
      <c r="AI108" s="3"/>
      <c r="AJ108" s="3"/>
      <c r="AK108" s="3"/>
      <c r="AL108" s="3"/>
      <c r="AM108" s="3"/>
      <c r="AN108" s="8"/>
    </row>
    <row r="109" spans="1:40" ht="15.75" x14ac:dyDescent="0.25">
      <c r="A109" s="46"/>
      <c r="B109" s="45">
        <v>86</v>
      </c>
      <c r="C109" s="47" t="s">
        <v>85</v>
      </c>
      <c r="D109" s="47" t="s">
        <v>86</v>
      </c>
      <c r="E109" s="47">
        <v>90.46</v>
      </c>
      <c r="F109" s="47">
        <v>8</v>
      </c>
      <c r="G109" s="47">
        <v>51.97</v>
      </c>
      <c r="H109" s="49">
        <v>3.62</v>
      </c>
      <c r="I109" s="47">
        <v>40.380000000000003</v>
      </c>
      <c r="J109" s="47">
        <v>40.541938779490998</v>
      </c>
      <c r="K109" s="48">
        <v>1689.95239970787</v>
      </c>
      <c r="L109" s="48">
        <v>0.11659050274674</v>
      </c>
      <c r="M109" s="48">
        <v>1692.9888101286599</v>
      </c>
      <c r="N109" s="48">
        <v>0.116381395270431</v>
      </c>
      <c r="O109" s="48">
        <v>20.014053790384999</v>
      </c>
      <c r="P109" s="48">
        <v>1765.3689365262401</v>
      </c>
      <c r="Q109" s="48">
        <v>1692.02358421234</v>
      </c>
      <c r="R109" s="48">
        <v>0.162780182512305</v>
      </c>
      <c r="S109" s="48">
        <v>20.002643151818599</v>
      </c>
      <c r="T109" s="48">
        <v>1262.16899888578</v>
      </c>
      <c r="U109" s="47">
        <v>1685.0969459483899</v>
      </c>
      <c r="V109" s="47">
        <v>0.116926447688212</v>
      </c>
      <c r="W109" s="47">
        <v>19.920758315975799</v>
      </c>
      <c r="X109" s="47">
        <v>1758.96779452494</v>
      </c>
      <c r="Y109" s="3"/>
      <c r="Z109" s="150"/>
      <c r="AA109" s="152">
        <f t="shared" si="3"/>
        <v>70.371049607616996</v>
      </c>
      <c r="AB109" s="152">
        <f t="shared" si="4"/>
        <v>231.202099215234</v>
      </c>
      <c r="AC109" s="152">
        <f t="shared" si="5"/>
        <v>3.8000733896530385</v>
      </c>
      <c r="AD109" s="150"/>
      <c r="AE109" s="3"/>
      <c r="AF109" s="3"/>
      <c r="AG109" s="3"/>
      <c r="AH109" s="3"/>
      <c r="AI109" s="3"/>
      <c r="AJ109" s="3"/>
      <c r="AK109" s="3"/>
      <c r="AL109" s="3"/>
      <c r="AM109" s="3"/>
      <c r="AN109" s="8"/>
    </row>
    <row r="110" spans="1:40" ht="15.75" x14ac:dyDescent="0.25">
      <c r="A110" s="46"/>
      <c r="B110" s="45">
        <v>87</v>
      </c>
      <c r="C110" s="47" t="s">
        <v>86</v>
      </c>
      <c r="D110" s="47" t="s">
        <v>87</v>
      </c>
      <c r="E110" s="47">
        <v>82.68</v>
      </c>
      <c r="F110" s="47">
        <v>15</v>
      </c>
      <c r="G110" s="47">
        <v>38.14</v>
      </c>
      <c r="H110" s="49">
        <v>4</v>
      </c>
      <c r="I110" s="47">
        <v>35.9</v>
      </c>
      <c r="J110" s="47">
        <v>36.122153867121497</v>
      </c>
      <c r="K110" s="48">
        <v>1689.79323107967</v>
      </c>
      <c r="L110" s="48">
        <v>9.2564046223608795E-2</v>
      </c>
      <c r="M110" s="48">
        <v>1692.79531319235</v>
      </c>
      <c r="N110" s="48">
        <v>9.2399888829457696E-2</v>
      </c>
      <c r="O110" s="48">
        <v>20.011766322169901</v>
      </c>
      <c r="P110" s="48">
        <v>1765.1671670410301</v>
      </c>
      <c r="Q110" s="48">
        <v>1691.7333372503001</v>
      </c>
      <c r="R110" s="48">
        <v>0.12924515898123201</v>
      </c>
      <c r="S110" s="48">
        <v>19.9992119310829</v>
      </c>
      <c r="T110" s="48">
        <v>1261.95248847722</v>
      </c>
      <c r="U110" s="47">
        <v>1684.9034490080101</v>
      </c>
      <c r="V110" s="47">
        <v>9.2832677648139794E-2</v>
      </c>
      <c r="W110" s="47">
        <v>19.918470847712701</v>
      </c>
      <c r="X110" s="47">
        <v>1758.96779452494</v>
      </c>
      <c r="Y110" s="3"/>
      <c r="Z110" s="150"/>
      <c r="AA110" s="152">
        <f t="shared" si="3"/>
        <v>85.064458430797885</v>
      </c>
      <c r="AB110" s="152">
        <f t="shared" si="4"/>
        <v>252.80891686159578</v>
      </c>
      <c r="AC110" s="152">
        <f t="shared" si="5"/>
        <v>4.5438479910847658</v>
      </c>
      <c r="AD110" s="150"/>
      <c r="AE110" s="3"/>
      <c r="AF110" s="3"/>
      <c r="AG110" s="3"/>
      <c r="AH110" s="3"/>
      <c r="AI110" s="3"/>
      <c r="AJ110" s="3"/>
      <c r="AK110" s="3"/>
      <c r="AL110" s="3"/>
      <c r="AM110" s="3"/>
      <c r="AN110" s="8"/>
    </row>
    <row r="111" spans="1:40" ht="15.75" x14ac:dyDescent="0.25">
      <c r="A111" s="46"/>
      <c r="B111" s="45">
        <v>88</v>
      </c>
      <c r="C111" s="47" t="s">
        <v>87</v>
      </c>
      <c r="D111" s="47" t="s">
        <v>89</v>
      </c>
      <c r="E111" s="47">
        <v>41.97</v>
      </c>
      <c r="F111" s="47">
        <v>0</v>
      </c>
      <c r="G111" s="47">
        <v>64.010000000000005</v>
      </c>
      <c r="H111" s="49">
        <v>0</v>
      </c>
      <c r="I111" s="47">
        <v>80.4226112483299</v>
      </c>
      <c r="J111" s="47">
        <v>92.12</v>
      </c>
      <c r="K111" s="48">
        <v>1691.2231615938499</v>
      </c>
      <c r="L111" s="48">
        <v>0.60149990214260196</v>
      </c>
      <c r="M111" s="48">
        <v>1694.9520021027099</v>
      </c>
      <c r="N111" s="48">
        <v>0.60017662148426898</v>
      </c>
      <c r="O111" s="48">
        <v>20.037262112574901</v>
      </c>
      <c r="P111" s="48">
        <v>1767.4160605867601</v>
      </c>
      <c r="Q111" s="48">
        <v>1695.9383034114901</v>
      </c>
      <c r="R111" s="48">
        <v>0.83848775716256696</v>
      </c>
      <c r="S111" s="48">
        <v>20.048921898705402</v>
      </c>
      <c r="T111" s="48">
        <v>1265.0891929413599</v>
      </c>
      <c r="U111" s="47">
        <v>1687.0601380042101</v>
      </c>
      <c r="V111" s="47">
        <v>0.60298417542093596</v>
      </c>
      <c r="W111" s="47">
        <v>19.943966639132402</v>
      </c>
      <c r="X111" s="47">
        <v>1758.96779452494</v>
      </c>
      <c r="Y111" s="3"/>
      <c r="Z111" s="150"/>
      <c r="AA111" s="152">
        <f t="shared" si="3"/>
        <v>0</v>
      </c>
      <c r="AB111" s="152">
        <f t="shared" si="4"/>
        <v>41.97</v>
      </c>
      <c r="AC111" s="152">
        <f t="shared" si="5"/>
        <v>0.12518007709470341</v>
      </c>
      <c r="AD111" s="150"/>
      <c r="AE111" s="3"/>
      <c r="AF111" s="3"/>
      <c r="AG111" s="3"/>
      <c r="AH111" s="3"/>
      <c r="AI111" s="3"/>
      <c r="AJ111" s="3"/>
      <c r="AK111" s="3"/>
      <c r="AL111" s="3"/>
      <c r="AM111" s="3"/>
      <c r="AN111" s="8"/>
    </row>
    <row r="112" spans="1:40" ht="15.75" x14ac:dyDescent="0.25">
      <c r="A112" s="46"/>
      <c r="B112" s="46"/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3"/>
      <c r="X112" s="3"/>
      <c r="Y112" s="3"/>
    </row>
    <row r="113" spans="1:28" ht="15.75" x14ac:dyDescent="0.25">
      <c r="A113" s="46"/>
      <c r="B113" s="46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3"/>
      <c r="X113" s="3"/>
      <c r="Y113" s="3"/>
    </row>
    <row r="114" spans="1:28" ht="15.75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</row>
    <row r="115" spans="1:28" ht="15.75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 spans="1:28" ht="15.75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 spans="1:28" ht="15.75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 spans="1:28" ht="15.75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 spans="1:28" ht="15.75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</row>
    <row r="120" spans="1:28" ht="15.75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 spans="1:28" ht="15.75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spans="1:28" ht="15.75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AB122" s="154"/>
    </row>
    <row r="123" spans="1:28" ht="15.75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spans="1:28" ht="15.75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spans="1:28" ht="15.75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spans="1:28" ht="15.75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spans="1:28" ht="15.75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spans="1:28" ht="15.75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 spans="1:25" ht="15.75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</row>
    <row r="130" spans="1:25" ht="15.75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</row>
    <row r="131" spans="1:25" ht="15.75" x14ac:dyDescent="0.25">
      <c r="W131" s="3"/>
      <c r="X131" s="3"/>
      <c r="Y131" s="3"/>
    </row>
    <row r="132" spans="1:25" ht="15.75" x14ac:dyDescent="0.25">
      <c r="W132" s="3"/>
      <c r="X132" s="3"/>
      <c r="Y132" s="3"/>
    </row>
    <row r="133" spans="1:25" ht="15.75" x14ac:dyDescent="0.25">
      <c r="W133" s="3"/>
      <c r="X133" s="3"/>
      <c r="Y133" s="3"/>
    </row>
  </sheetData>
  <mergeCells count="14">
    <mergeCell ref="J3:L3"/>
    <mergeCell ref="J4:L4"/>
    <mergeCell ref="U21:X21"/>
    <mergeCell ref="B21:B22"/>
    <mergeCell ref="C21:D22"/>
    <mergeCell ref="E21:E22"/>
    <mergeCell ref="F21:F22"/>
    <mergeCell ref="G21:G22"/>
    <mergeCell ref="I21:I22"/>
    <mergeCell ref="H21:H22"/>
    <mergeCell ref="J21:J22"/>
    <mergeCell ref="K21:L21"/>
    <mergeCell ref="M21:P21"/>
    <mergeCell ref="Q21:T2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1263D-F346-4788-8AE9-8D26805BE0F8}">
  <dimension ref="A1:CN43"/>
  <sheetViews>
    <sheetView topLeftCell="A4" zoomScale="85" zoomScaleNormal="85" workbookViewId="0">
      <selection activeCell="N18" sqref="N18"/>
    </sheetView>
  </sheetViews>
  <sheetFormatPr baseColWidth="10" defaultColWidth="9.140625" defaultRowHeight="15" x14ac:dyDescent="0.25"/>
  <cols>
    <col min="3" max="3" width="13.85546875" customWidth="1"/>
    <col min="6" max="6" width="13" customWidth="1"/>
  </cols>
  <sheetData>
    <row r="1" spans="1:92" x14ac:dyDescent="0.25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5"/>
      <c r="BI1" s="55"/>
      <c r="BJ1" s="55"/>
      <c r="BK1" s="55"/>
      <c r="BL1" s="55"/>
      <c r="BM1" s="55"/>
      <c r="BN1" s="55"/>
      <c r="BO1" s="55"/>
      <c r="BP1" s="55"/>
      <c r="BQ1" s="55"/>
      <c r="BR1" s="55"/>
      <c r="BS1" s="55"/>
      <c r="BT1" s="55"/>
      <c r="BU1" s="55"/>
      <c r="BV1" s="55"/>
      <c r="BW1" s="55"/>
      <c r="BX1" s="55"/>
      <c r="BY1" s="55"/>
      <c r="BZ1" s="55"/>
      <c r="CA1" s="55"/>
      <c r="CB1" s="55"/>
      <c r="CC1" s="55"/>
      <c r="CD1" s="55"/>
      <c r="CE1" s="55"/>
      <c r="CF1" s="55"/>
      <c r="CG1" s="55"/>
      <c r="CH1" s="55"/>
      <c r="CI1" s="55"/>
      <c r="CJ1" s="55"/>
      <c r="CK1" s="55"/>
      <c r="CL1" s="55"/>
      <c r="CM1" s="55"/>
      <c r="CN1" s="55"/>
    </row>
    <row r="2" spans="1:92" x14ac:dyDescent="0.25">
      <c r="A2" s="55"/>
      <c r="B2" s="214" t="s">
        <v>146</v>
      </c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55"/>
      <c r="BO2" s="55"/>
      <c r="BP2" s="55"/>
      <c r="BQ2" s="55"/>
      <c r="BR2" s="55"/>
      <c r="BS2" s="55"/>
      <c r="BT2" s="55"/>
      <c r="BU2" s="55"/>
      <c r="BV2" s="55"/>
      <c r="BW2" s="55"/>
      <c r="BX2" s="55"/>
      <c r="BY2" s="55"/>
      <c r="BZ2" s="55"/>
      <c r="CA2" s="55"/>
      <c r="CB2" s="55"/>
      <c r="CC2" s="55"/>
      <c r="CD2" s="55"/>
      <c r="CE2" s="55"/>
      <c r="CF2" s="55"/>
      <c r="CG2" s="55"/>
      <c r="CH2" s="55"/>
      <c r="CI2" s="55"/>
      <c r="CJ2" s="55"/>
      <c r="CK2" s="55"/>
      <c r="CL2" s="55"/>
      <c r="CM2" s="55"/>
      <c r="CN2" s="55"/>
    </row>
    <row r="3" spans="1:92" ht="15.75" x14ac:dyDescent="0.25">
      <c r="A3" s="55"/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  <c r="AA3" s="214"/>
      <c r="AB3" s="214"/>
      <c r="AC3" s="214"/>
      <c r="AD3" s="214"/>
      <c r="AE3" s="214"/>
      <c r="AF3" s="214"/>
      <c r="AG3" s="214"/>
      <c r="AH3" s="214"/>
      <c r="AI3" s="214"/>
      <c r="AJ3" s="214"/>
      <c r="AK3" s="214"/>
      <c r="AL3" s="214"/>
      <c r="AM3" s="56"/>
      <c r="AN3" s="56"/>
      <c r="AO3" s="56"/>
      <c r="AP3" s="56"/>
      <c r="AQ3" s="56"/>
      <c r="AR3" s="56"/>
      <c r="AS3" s="56"/>
      <c r="AT3" s="56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  <c r="BM3" s="55"/>
      <c r="BN3" s="55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5"/>
      <c r="CB3" s="55"/>
      <c r="CC3" s="55"/>
      <c r="CD3" s="55"/>
      <c r="CE3" s="55"/>
      <c r="CF3" s="55"/>
      <c r="CG3" s="55"/>
      <c r="CH3" s="55"/>
      <c r="CI3" s="55"/>
      <c r="CJ3" s="55"/>
      <c r="CK3" s="55"/>
      <c r="CL3" s="55"/>
      <c r="CM3" s="55"/>
      <c r="CN3" s="55"/>
    </row>
    <row r="4" spans="1:92" x14ac:dyDescent="0.25">
      <c r="A4" s="55"/>
      <c r="B4" s="161" t="s">
        <v>147</v>
      </c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  <c r="AG4" s="161"/>
      <c r="AH4" s="161"/>
      <c r="AI4" s="161"/>
      <c r="AJ4" s="161"/>
      <c r="AK4" s="161"/>
      <c r="AL4" s="161"/>
      <c r="AM4" s="161"/>
      <c r="AN4" s="161"/>
      <c r="AO4" s="161"/>
      <c r="AP4" s="161"/>
      <c r="AQ4" s="161"/>
      <c r="AR4" s="161"/>
      <c r="AS4" s="161"/>
      <c r="AT4" s="161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</row>
    <row r="5" spans="1:92" ht="15.75" x14ac:dyDescent="0.25">
      <c r="A5" s="55"/>
      <c r="B5" s="215" t="s">
        <v>148</v>
      </c>
      <c r="C5" s="215"/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5"/>
      <c r="W5" s="215"/>
      <c r="X5" s="215"/>
      <c r="Y5" s="215"/>
      <c r="Z5" s="215"/>
      <c r="AA5" s="215"/>
      <c r="AB5" s="215"/>
      <c r="AC5" s="215"/>
      <c r="AD5" s="215"/>
      <c r="AE5" s="215"/>
      <c r="AF5" s="215"/>
      <c r="AG5" s="215"/>
      <c r="AH5" s="215"/>
      <c r="AI5" s="215"/>
      <c r="AJ5" s="215"/>
      <c r="AK5" s="215"/>
      <c r="AL5" s="215"/>
      <c r="AM5" s="215"/>
      <c r="AN5" s="215"/>
      <c r="AO5" s="215"/>
      <c r="AP5" s="215"/>
      <c r="AQ5" s="215"/>
      <c r="AR5" s="215"/>
      <c r="AS5" s="215"/>
      <c r="AT5" s="21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</row>
    <row r="6" spans="1:92" ht="15.75" thickBot="1" x14ac:dyDescent="0.3">
      <c r="A6" s="55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5"/>
      <c r="BQ6" s="55"/>
      <c r="BR6" s="55"/>
      <c r="BS6" s="55"/>
      <c r="BT6" s="55"/>
      <c r="BU6" s="55"/>
      <c r="BV6" s="55"/>
      <c r="BW6" s="55"/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/>
      <c r="CJ6" s="55"/>
      <c r="CK6" s="55"/>
      <c r="CL6" s="55"/>
      <c r="CM6" s="55"/>
      <c r="CN6" s="55"/>
    </row>
    <row r="7" spans="1:92" ht="16.5" thickTop="1" thickBot="1" x14ac:dyDescent="0.3">
      <c r="A7" s="55"/>
      <c r="B7" s="216" t="s">
        <v>149</v>
      </c>
      <c r="C7" s="217"/>
      <c r="D7" s="217"/>
      <c r="E7" s="218"/>
      <c r="F7" s="219" t="s">
        <v>150</v>
      </c>
      <c r="G7" s="219" t="s">
        <v>151</v>
      </c>
      <c r="H7" s="219" t="s">
        <v>152</v>
      </c>
      <c r="I7" s="222" t="s">
        <v>153</v>
      </c>
      <c r="J7" s="223"/>
      <c r="K7" s="223"/>
      <c r="L7" s="223"/>
      <c r="M7" s="223"/>
      <c r="N7" s="223"/>
      <c r="O7" s="223"/>
      <c r="P7" s="223"/>
      <c r="Q7" s="223"/>
      <c r="R7" s="223"/>
      <c r="S7" s="223"/>
      <c r="T7" s="223"/>
      <c r="U7" s="223"/>
      <c r="V7" s="223"/>
      <c r="W7" s="223"/>
      <c r="X7" s="223"/>
      <c r="Y7" s="223"/>
      <c r="Z7" s="223"/>
      <c r="AA7" s="223"/>
      <c r="AB7" s="223"/>
      <c r="AC7" s="223"/>
      <c r="AD7" s="223"/>
      <c r="AE7" s="223"/>
      <c r="AF7" s="223"/>
      <c r="AG7" s="223"/>
      <c r="AH7" s="223"/>
      <c r="AI7" s="223"/>
      <c r="AJ7" s="223"/>
      <c r="AK7" s="223"/>
      <c r="AL7" s="223"/>
      <c r="AM7" s="223"/>
      <c r="AN7" s="223"/>
      <c r="AO7" s="223"/>
      <c r="AP7" s="223"/>
      <c r="AQ7" s="223"/>
      <c r="AR7" s="223"/>
      <c r="AS7" s="223"/>
      <c r="AT7" s="223"/>
      <c r="AU7" s="223"/>
      <c r="AV7" s="223"/>
      <c r="AW7" s="223"/>
      <c r="AX7" s="223"/>
      <c r="AY7" s="223"/>
      <c r="AZ7" s="223"/>
      <c r="BA7" s="223"/>
      <c r="BB7" s="223"/>
      <c r="BC7" s="223"/>
      <c r="BD7" s="223"/>
      <c r="BE7" s="223"/>
      <c r="BF7" s="223"/>
      <c r="BG7" s="223"/>
      <c r="BH7" s="223"/>
      <c r="BI7" s="223"/>
      <c r="BJ7" s="223"/>
      <c r="BK7" s="223"/>
      <c r="BL7" s="223"/>
      <c r="BM7" s="223"/>
      <c r="BN7" s="223"/>
      <c r="BO7" s="223"/>
      <c r="BP7" s="223"/>
      <c r="BQ7" s="223"/>
      <c r="BR7" s="223"/>
      <c r="BS7" s="223"/>
      <c r="BT7" s="223"/>
      <c r="BU7" s="223"/>
      <c r="BV7" s="223"/>
      <c r="BW7" s="223"/>
      <c r="BX7" s="223"/>
      <c r="BY7" s="223"/>
      <c r="BZ7" s="223"/>
      <c r="CA7" s="223"/>
      <c r="CB7" s="223"/>
      <c r="CC7" s="223"/>
      <c r="CD7" s="223"/>
      <c r="CE7" s="223"/>
      <c r="CF7" s="223"/>
      <c r="CG7" s="223"/>
      <c r="CH7" s="223"/>
      <c r="CI7" s="223"/>
      <c r="CJ7" s="223"/>
      <c r="CK7" s="223"/>
      <c r="CL7" s="223"/>
      <c r="CM7" s="223"/>
      <c r="CN7" s="224"/>
    </row>
    <row r="8" spans="1:92" ht="16.5" thickTop="1" thickBot="1" x14ac:dyDescent="0.3">
      <c r="A8" s="55"/>
      <c r="B8" s="225" t="s">
        <v>154</v>
      </c>
      <c r="C8" s="227" t="s">
        <v>155</v>
      </c>
      <c r="D8" s="229" t="s">
        <v>156</v>
      </c>
      <c r="E8" s="229" t="s">
        <v>157</v>
      </c>
      <c r="F8" s="220"/>
      <c r="G8" s="220"/>
      <c r="H8" s="220"/>
      <c r="I8" s="230" t="s">
        <v>158</v>
      </c>
      <c r="J8" s="231"/>
      <c r="K8" s="231"/>
      <c r="L8" s="231"/>
      <c r="M8" s="231"/>
      <c r="N8" s="231"/>
      <c r="O8" s="231"/>
      <c r="P8" s="231"/>
      <c r="Q8" s="231"/>
      <c r="R8" s="231"/>
      <c r="S8" s="231"/>
      <c r="T8" s="231"/>
      <c r="U8" s="231"/>
      <c r="V8" s="231"/>
      <c r="W8" s="231"/>
      <c r="X8" s="231"/>
      <c r="Y8" s="231"/>
      <c r="Z8" s="232"/>
      <c r="AA8" s="233" t="s">
        <v>159</v>
      </c>
      <c r="AB8" s="234"/>
      <c r="AC8" s="234"/>
      <c r="AD8" s="234"/>
      <c r="AE8" s="234"/>
      <c r="AF8" s="234"/>
      <c r="AG8" s="234"/>
      <c r="AH8" s="234"/>
      <c r="AI8" s="234"/>
      <c r="AJ8" s="234"/>
      <c r="AK8" s="234"/>
      <c r="AL8" s="234"/>
      <c r="AM8" s="234"/>
      <c r="AN8" s="234"/>
      <c r="AO8" s="234"/>
      <c r="AP8" s="234"/>
      <c r="AQ8" s="234"/>
      <c r="AR8" s="234"/>
      <c r="AS8" s="234"/>
      <c r="AT8" s="234"/>
      <c r="AU8" s="234"/>
      <c r="AV8" s="234"/>
      <c r="AW8" s="234"/>
      <c r="AX8" s="235"/>
      <c r="AY8" s="236" t="s">
        <v>160</v>
      </c>
      <c r="AZ8" s="237"/>
      <c r="BA8" s="237"/>
      <c r="BB8" s="237"/>
      <c r="BC8" s="237"/>
      <c r="BD8" s="237"/>
      <c r="BE8" s="237"/>
      <c r="BF8" s="237"/>
      <c r="BG8" s="237"/>
      <c r="BH8" s="237"/>
      <c r="BI8" s="237"/>
      <c r="BJ8" s="237"/>
      <c r="BK8" s="237"/>
      <c r="BL8" s="237"/>
      <c r="BM8" s="237"/>
      <c r="BN8" s="237"/>
      <c r="BO8" s="237"/>
      <c r="BP8" s="237"/>
      <c r="BQ8" s="237"/>
      <c r="BR8" s="237"/>
      <c r="BS8" s="237"/>
      <c r="BT8" s="237"/>
      <c r="BU8" s="237"/>
      <c r="BV8" s="238"/>
      <c r="BW8" s="205" t="s">
        <v>161</v>
      </c>
      <c r="BX8" s="206"/>
      <c r="BY8" s="206"/>
      <c r="BZ8" s="206"/>
      <c r="CA8" s="206"/>
      <c r="CB8" s="207"/>
      <c r="CC8" s="193" t="s">
        <v>162</v>
      </c>
      <c r="CD8" s="194"/>
      <c r="CE8" s="194"/>
      <c r="CF8" s="194"/>
      <c r="CG8" s="194"/>
      <c r="CH8" s="194"/>
      <c r="CI8" s="194"/>
      <c r="CJ8" s="194"/>
      <c r="CK8" s="194"/>
      <c r="CL8" s="194"/>
      <c r="CM8" s="194"/>
      <c r="CN8" s="195"/>
    </row>
    <row r="9" spans="1:92" ht="16.5" thickTop="1" thickBot="1" x14ac:dyDescent="0.3">
      <c r="A9" s="55"/>
      <c r="B9" s="226"/>
      <c r="C9" s="228"/>
      <c r="D9" s="221"/>
      <c r="E9" s="221"/>
      <c r="F9" s="221"/>
      <c r="G9" s="221"/>
      <c r="H9" s="221"/>
      <c r="I9" s="196" t="s">
        <v>163</v>
      </c>
      <c r="J9" s="197"/>
      <c r="K9" s="197"/>
      <c r="L9" s="197"/>
      <c r="M9" s="197"/>
      <c r="N9" s="198"/>
      <c r="O9" s="196" t="s">
        <v>164</v>
      </c>
      <c r="P9" s="197"/>
      <c r="Q9" s="197"/>
      <c r="R9" s="197"/>
      <c r="S9" s="197"/>
      <c r="T9" s="198"/>
      <c r="U9" s="196" t="s">
        <v>165</v>
      </c>
      <c r="V9" s="197"/>
      <c r="W9" s="197"/>
      <c r="X9" s="197"/>
      <c r="Y9" s="197"/>
      <c r="Z9" s="198"/>
      <c r="AA9" s="199" t="s">
        <v>166</v>
      </c>
      <c r="AB9" s="200"/>
      <c r="AC9" s="200"/>
      <c r="AD9" s="200"/>
      <c r="AE9" s="200"/>
      <c r="AF9" s="200"/>
      <c r="AG9" s="200"/>
      <c r="AH9" s="201"/>
      <c r="AI9" s="199" t="s">
        <v>167</v>
      </c>
      <c r="AJ9" s="200"/>
      <c r="AK9" s="200"/>
      <c r="AL9" s="200"/>
      <c r="AM9" s="200"/>
      <c r="AN9" s="200"/>
      <c r="AO9" s="200"/>
      <c r="AP9" s="201"/>
      <c r="AQ9" s="199" t="s">
        <v>168</v>
      </c>
      <c r="AR9" s="200"/>
      <c r="AS9" s="200"/>
      <c r="AT9" s="200"/>
      <c r="AU9" s="200"/>
      <c r="AV9" s="200"/>
      <c r="AW9" s="200"/>
      <c r="AX9" s="201"/>
      <c r="AY9" s="202" t="s">
        <v>169</v>
      </c>
      <c r="AZ9" s="203"/>
      <c r="BA9" s="203"/>
      <c r="BB9" s="203"/>
      <c r="BC9" s="203"/>
      <c r="BD9" s="204"/>
      <c r="BE9" s="202" t="s">
        <v>170</v>
      </c>
      <c r="BF9" s="203"/>
      <c r="BG9" s="203"/>
      <c r="BH9" s="203"/>
      <c r="BI9" s="203"/>
      <c r="BJ9" s="204"/>
      <c r="BK9" s="202" t="s">
        <v>171</v>
      </c>
      <c r="BL9" s="203"/>
      <c r="BM9" s="203"/>
      <c r="BN9" s="203"/>
      <c r="BO9" s="203"/>
      <c r="BP9" s="204"/>
      <c r="BQ9" s="202" t="s">
        <v>172</v>
      </c>
      <c r="BR9" s="203"/>
      <c r="BS9" s="203"/>
      <c r="BT9" s="203"/>
      <c r="BU9" s="203"/>
      <c r="BV9" s="204"/>
      <c r="BW9" s="208" t="s">
        <v>173</v>
      </c>
      <c r="BX9" s="209"/>
      <c r="BY9" s="209"/>
      <c r="BZ9" s="209"/>
      <c r="CA9" s="209"/>
      <c r="CB9" s="210"/>
      <c r="CC9" s="211" t="s">
        <v>174</v>
      </c>
      <c r="CD9" s="212"/>
      <c r="CE9" s="212"/>
      <c r="CF9" s="212"/>
      <c r="CG9" s="212"/>
      <c r="CH9" s="213"/>
      <c r="CI9" s="211" t="s">
        <v>175</v>
      </c>
      <c r="CJ9" s="212"/>
      <c r="CK9" s="212"/>
      <c r="CL9" s="212"/>
      <c r="CM9" s="212"/>
      <c r="CN9" s="213"/>
    </row>
    <row r="10" spans="1:92" ht="15.75" thickTop="1" x14ac:dyDescent="0.25">
      <c r="A10" s="55"/>
      <c r="B10" s="58"/>
      <c r="C10" s="59"/>
      <c r="D10" s="59"/>
      <c r="E10" s="59"/>
      <c r="F10" s="59"/>
      <c r="G10" s="59"/>
      <c r="H10" s="59"/>
      <c r="I10" s="60" t="s">
        <v>176</v>
      </c>
      <c r="J10" s="61"/>
      <c r="K10" s="61"/>
      <c r="L10" s="61"/>
      <c r="M10" s="61"/>
      <c r="N10" s="62"/>
      <c r="O10" s="63" t="s">
        <v>177</v>
      </c>
      <c r="P10" s="64"/>
      <c r="Q10" s="64"/>
      <c r="R10" s="64"/>
      <c r="S10" s="64"/>
      <c r="T10" s="65"/>
      <c r="U10" s="63" t="s">
        <v>178</v>
      </c>
      <c r="V10" s="64"/>
      <c r="W10" s="64"/>
      <c r="X10" s="64"/>
      <c r="Y10" s="64"/>
      <c r="Z10" s="65"/>
      <c r="AA10" s="66" t="s">
        <v>176</v>
      </c>
      <c r="AB10" s="67"/>
      <c r="AC10" s="67"/>
      <c r="AD10" s="67"/>
      <c r="AE10" s="67"/>
      <c r="AF10" s="67"/>
      <c r="AG10" s="67"/>
      <c r="AH10" s="68"/>
      <c r="AI10" s="66" t="s">
        <v>177</v>
      </c>
      <c r="AJ10" s="67"/>
      <c r="AK10" s="67"/>
      <c r="AL10" s="67"/>
      <c r="AM10" s="67"/>
      <c r="AN10" s="67"/>
      <c r="AO10" s="67"/>
      <c r="AP10" s="68"/>
      <c r="AQ10" s="187" t="s">
        <v>178</v>
      </c>
      <c r="AR10" s="188"/>
      <c r="AS10" s="188"/>
      <c r="AT10" s="188"/>
      <c r="AU10" s="188"/>
      <c r="AV10" s="188"/>
      <c r="AW10" s="188"/>
      <c r="AX10" s="189"/>
      <c r="AY10" s="190" t="s">
        <v>176</v>
      </c>
      <c r="AZ10" s="191"/>
      <c r="BA10" s="191"/>
      <c r="BB10" s="191"/>
      <c r="BC10" s="191"/>
      <c r="BD10" s="192"/>
      <c r="BE10" s="190" t="s">
        <v>176</v>
      </c>
      <c r="BF10" s="191"/>
      <c r="BG10" s="191"/>
      <c r="BH10" s="191"/>
      <c r="BI10" s="191"/>
      <c r="BJ10" s="192"/>
      <c r="BK10" s="190" t="s">
        <v>178</v>
      </c>
      <c r="BL10" s="191"/>
      <c r="BM10" s="191"/>
      <c r="BN10" s="191"/>
      <c r="BO10" s="191"/>
      <c r="BP10" s="192"/>
      <c r="BQ10" s="190" t="s">
        <v>178</v>
      </c>
      <c r="BR10" s="191"/>
      <c r="BS10" s="191"/>
      <c r="BT10" s="191"/>
      <c r="BU10" s="191"/>
      <c r="BV10" s="192"/>
      <c r="BW10" s="69" t="s">
        <v>179</v>
      </c>
      <c r="BX10" s="70"/>
      <c r="BY10" s="70"/>
      <c r="BZ10" s="70"/>
      <c r="CA10" s="70"/>
      <c r="CB10" s="70"/>
      <c r="CC10" s="71" t="s">
        <v>176</v>
      </c>
      <c r="CD10" s="72"/>
      <c r="CE10" s="72"/>
      <c r="CF10" s="72"/>
      <c r="CG10" s="72"/>
      <c r="CH10" s="73"/>
      <c r="CI10" s="71" t="s">
        <v>178</v>
      </c>
      <c r="CJ10" s="72"/>
      <c r="CK10" s="72"/>
      <c r="CL10" s="72"/>
      <c r="CM10" s="72"/>
      <c r="CN10" s="73"/>
    </row>
    <row r="11" spans="1:92" x14ac:dyDescent="0.25">
      <c r="A11" s="55"/>
      <c r="B11" s="74"/>
      <c r="C11" s="75"/>
      <c r="D11" s="76"/>
      <c r="E11" s="76"/>
      <c r="F11" s="76"/>
      <c r="G11" s="77"/>
      <c r="H11" s="78"/>
      <c r="I11" s="79" t="s">
        <v>180</v>
      </c>
      <c r="J11" s="80" t="s">
        <v>181</v>
      </c>
      <c r="K11" s="80" t="s">
        <v>182</v>
      </c>
      <c r="L11" s="80" t="s">
        <v>183</v>
      </c>
      <c r="M11" s="80" t="s">
        <v>184</v>
      </c>
      <c r="N11" s="81" t="s">
        <v>185</v>
      </c>
      <c r="O11" s="82" t="s">
        <v>180</v>
      </c>
      <c r="P11" s="83" t="s">
        <v>181</v>
      </c>
      <c r="Q11" s="83" t="s">
        <v>182</v>
      </c>
      <c r="R11" s="83" t="s">
        <v>183</v>
      </c>
      <c r="S11" s="83" t="s">
        <v>184</v>
      </c>
      <c r="T11" s="81" t="s">
        <v>185</v>
      </c>
      <c r="U11" s="82" t="s">
        <v>180</v>
      </c>
      <c r="V11" s="83" t="s">
        <v>181</v>
      </c>
      <c r="W11" s="83" t="s">
        <v>182</v>
      </c>
      <c r="X11" s="83" t="s">
        <v>183</v>
      </c>
      <c r="Y11" s="83" t="s">
        <v>184</v>
      </c>
      <c r="Z11" s="81" t="s">
        <v>185</v>
      </c>
      <c r="AA11" s="84" t="s">
        <v>180</v>
      </c>
      <c r="AB11" s="85" t="s">
        <v>181</v>
      </c>
      <c r="AC11" s="85" t="s">
        <v>182</v>
      </c>
      <c r="AD11" s="85" t="s">
        <v>183</v>
      </c>
      <c r="AE11" s="85" t="s">
        <v>184</v>
      </c>
      <c r="AF11" s="85" t="s">
        <v>185</v>
      </c>
      <c r="AG11" s="85" t="s">
        <v>186</v>
      </c>
      <c r="AH11" s="86" t="s">
        <v>187</v>
      </c>
      <c r="AI11" s="84" t="s">
        <v>180</v>
      </c>
      <c r="AJ11" s="85" t="s">
        <v>181</v>
      </c>
      <c r="AK11" s="85" t="s">
        <v>182</v>
      </c>
      <c r="AL11" s="85" t="s">
        <v>183</v>
      </c>
      <c r="AM11" s="85" t="s">
        <v>184</v>
      </c>
      <c r="AN11" s="85" t="s">
        <v>185</v>
      </c>
      <c r="AO11" s="85" t="s">
        <v>186</v>
      </c>
      <c r="AP11" s="86" t="s">
        <v>187</v>
      </c>
      <c r="AQ11" s="84" t="s">
        <v>180</v>
      </c>
      <c r="AR11" s="85" t="s">
        <v>181</v>
      </c>
      <c r="AS11" s="85" t="s">
        <v>182</v>
      </c>
      <c r="AT11" s="85" t="s">
        <v>183</v>
      </c>
      <c r="AU11" s="85" t="s">
        <v>184</v>
      </c>
      <c r="AV11" s="85" t="s">
        <v>185</v>
      </c>
      <c r="AW11" s="85" t="s">
        <v>186</v>
      </c>
      <c r="AX11" s="86" t="s">
        <v>187</v>
      </c>
      <c r="AY11" s="87" t="s">
        <v>180</v>
      </c>
      <c r="AZ11" s="88" t="s">
        <v>181</v>
      </c>
      <c r="BA11" s="88" t="s">
        <v>182</v>
      </c>
      <c r="BB11" s="89" t="s">
        <v>183</v>
      </c>
      <c r="BC11" s="88" t="s">
        <v>184</v>
      </c>
      <c r="BD11" s="90" t="s">
        <v>185</v>
      </c>
      <c r="BE11" s="87" t="s">
        <v>180</v>
      </c>
      <c r="BF11" s="88" t="s">
        <v>181</v>
      </c>
      <c r="BG11" s="88" t="s">
        <v>182</v>
      </c>
      <c r="BH11" s="89" t="s">
        <v>183</v>
      </c>
      <c r="BI11" s="88" t="s">
        <v>184</v>
      </c>
      <c r="BJ11" s="90" t="s">
        <v>185</v>
      </c>
      <c r="BK11" s="87" t="s">
        <v>180</v>
      </c>
      <c r="BL11" s="88" t="s">
        <v>181</v>
      </c>
      <c r="BM11" s="88" t="s">
        <v>182</v>
      </c>
      <c r="BN11" s="89" t="s">
        <v>183</v>
      </c>
      <c r="BO11" s="88" t="s">
        <v>184</v>
      </c>
      <c r="BP11" s="90" t="s">
        <v>185</v>
      </c>
      <c r="BQ11" s="87" t="s">
        <v>180</v>
      </c>
      <c r="BR11" s="88" t="s">
        <v>181</v>
      </c>
      <c r="BS11" s="88" t="s">
        <v>182</v>
      </c>
      <c r="BT11" s="89" t="s">
        <v>183</v>
      </c>
      <c r="BU11" s="88" t="s">
        <v>184</v>
      </c>
      <c r="BV11" s="90" t="s">
        <v>185</v>
      </c>
      <c r="BW11" s="91" t="s">
        <v>180</v>
      </c>
      <c r="BX11" s="92" t="s">
        <v>183</v>
      </c>
      <c r="BY11" s="92" t="s">
        <v>181</v>
      </c>
      <c r="BZ11" s="92" t="s">
        <v>184</v>
      </c>
      <c r="CA11" s="92" t="s">
        <v>182</v>
      </c>
      <c r="CB11" s="93" t="s">
        <v>185</v>
      </c>
      <c r="CC11" s="94" t="s">
        <v>180</v>
      </c>
      <c r="CD11" s="95" t="s">
        <v>181</v>
      </c>
      <c r="CE11" s="95" t="s">
        <v>182</v>
      </c>
      <c r="CF11" s="95" t="s">
        <v>183</v>
      </c>
      <c r="CG11" s="95" t="s">
        <v>184</v>
      </c>
      <c r="CH11" s="96" t="s">
        <v>185</v>
      </c>
      <c r="CI11" s="94" t="s">
        <v>180</v>
      </c>
      <c r="CJ11" s="95" t="s">
        <v>181</v>
      </c>
      <c r="CK11" s="95" t="s">
        <v>182</v>
      </c>
      <c r="CL11" s="95" t="s">
        <v>183</v>
      </c>
      <c r="CM11" s="95" t="s">
        <v>184</v>
      </c>
      <c r="CN11" s="96" t="s">
        <v>185</v>
      </c>
    </row>
    <row r="12" spans="1:92" x14ac:dyDescent="0.25">
      <c r="A12" s="55"/>
      <c r="B12" s="97" t="s">
        <v>188</v>
      </c>
      <c r="C12" s="98"/>
      <c r="D12" s="98"/>
      <c r="E12" s="98"/>
      <c r="F12" s="98"/>
      <c r="G12" s="98"/>
      <c r="H12" s="98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99"/>
      <c r="AO12" s="99"/>
      <c r="AP12" s="99"/>
      <c r="AQ12" s="99"/>
      <c r="AR12" s="99"/>
      <c r="AS12" s="99"/>
      <c r="AT12" s="100"/>
      <c r="AU12" s="55"/>
      <c r="AV12" s="55"/>
      <c r="AW12" s="55"/>
      <c r="AX12" s="55"/>
      <c r="AY12" s="55"/>
      <c r="AZ12" s="55"/>
      <c r="BA12" s="55"/>
      <c r="BB12" s="55"/>
      <c r="BC12" s="55"/>
      <c r="BD12" s="55"/>
      <c r="BE12" s="55"/>
      <c r="BF12" s="55"/>
      <c r="BG12" s="55"/>
      <c r="BH12" s="55"/>
      <c r="BI12" s="55"/>
      <c r="BJ12" s="55"/>
      <c r="BK12" s="55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  <c r="CA12" s="55"/>
      <c r="CB12" s="55"/>
      <c r="CC12" s="55"/>
      <c r="CD12" s="55"/>
      <c r="CE12" s="55"/>
      <c r="CF12" s="55"/>
      <c r="CG12" s="55"/>
      <c r="CH12" s="55"/>
      <c r="CI12" s="55"/>
      <c r="CJ12" s="55"/>
      <c r="CK12" s="55"/>
      <c r="CL12" s="55"/>
      <c r="CM12" s="55"/>
      <c r="CN12" s="55"/>
    </row>
    <row r="13" spans="1:92" x14ac:dyDescent="0.25">
      <c r="A13" s="55"/>
      <c r="B13" s="101" t="s">
        <v>74</v>
      </c>
      <c r="C13" s="102" t="s">
        <v>189</v>
      </c>
      <c r="D13" s="103">
        <v>14</v>
      </c>
      <c r="E13" s="103">
        <v>24</v>
      </c>
      <c r="F13" s="104">
        <v>109.02500000000001</v>
      </c>
      <c r="G13" s="104">
        <v>108.5</v>
      </c>
      <c r="H13" s="104">
        <v>42</v>
      </c>
      <c r="I13" s="105">
        <v>776.37696499999993</v>
      </c>
      <c r="J13" s="105">
        <v>1923.6997236326179</v>
      </c>
      <c r="K13" s="106">
        <v>0</v>
      </c>
      <c r="L13" s="105">
        <v>84.627584999999996</v>
      </c>
      <c r="M13" s="105">
        <v>775.1640341628738</v>
      </c>
      <c r="N13" s="106">
        <v>0</v>
      </c>
      <c r="O13" s="105">
        <v>776.37696499999993</v>
      </c>
      <c r="P13" s="105">
        <v>1858.4436951189048</v>
      </c>
      <c r="Q13" s="106">
        <v>0</v>
      </c>
      <c r="R13" s="105">
        <v>84.627584999999996</v>
      </c>
      <c r="S13" s="105">
        <v>749.43701890463387</v>
      </c>
      <c r="T13" s="106">
        <v>0</v>
      </c>
      <c r="U13" s="107">
        <v>776.37696499999993</v>
      </c>
      <c r="V13" s="107">
        <v>1700.9017060544929</v>
      </c>
      <c r="W13" s="107">
        <v>0</v>
      </c>
      <c r="X13" s="107">
        <v>84.627584999999996</v>
      </c>
      <c r="Y13" s="107">
        <v>687.3265097488113</v>
      </c>
      <c r="Z13" s="107">
        <v>0</v>
      </c>
      <c r="AA13" s="107">
        <v>776.37696499999993</v>
      </c>
      <c r="AB13" s="107">
        <v>1808.8082416990242</v>
      </c>
      <c r="AC13" s="107">
        <v>0</v>
      </c>
      <c r="AD13" s="107">
        <v>84.627584999999996</v>
      </c>
      <c r="AE13" s="107">
        <v>709.28589085232693</v>
      </c>
      <c r="AF13" s="107">
        <v>0</v>
      </c>
      <c r="AG13" s="107">
        <v>125.46597</v>
      </c>
      <c r="AH13" s="107">
        <v>48.537930000000003</v>
      </c>
      <c r="AI13" s="105">
        <v>776.37696499999993</v>
      </c>
      <c r="AJ13" s="105">
        <v>1777.2031491430889</v>
      </c>
      <c r="AK13" s="106">
        <v>0</v>
      </c>
      <c r="AL13" s="105">
        <v>84.627584999999996</v>
      </c>
      <c r="AM13" s="105">
        <v>702.85413703776692</v>
      </c>
      <c r="AN13" s="106">
        <v>0</v>
      </c>
      <c r="AO13" s="105">
        <v>125.46597</v>
      </c>
      <c r="AP13" s="105">
        <v>48.537930000000003</v>
      </c>
      <c r="AQ13" s="105">
        <v>776.37696499999993</v>
      </c>
      <c r="AR13" s="105">
        <v>1700.9017060544929</v>
      </c>
      <c r="AS13" s="105">
        <v>0.14516837969436608</v>
      </c>
      <c r="AT13" s="105">
        <v>84.627584999999996</v>
      </c>
      <c r="AU13" s="105">
        <v>687.3265097488113</v>
      </c>
      <c r="AV13" s="105">
        <v>8.2856857733744821E-2</v>
      </c>
      <c r="AW13" s="105">
        <v>125.46597</v>
      </c>
      <c r="AX13" s="105">
        <v>48.537930000000003</v>
      </c>
      <c r="AY13" s="105">
        <v>776.37696499999993</v>
      </c>
      <c r="AZ13" s="105">
        <v>1808.8082416990242</v>
      </c>
      <c r="BA13" s="106">
        <v>0</v>
      </c>
      <c r="BB13" s="105">
        <v>36.268965000000001</v>
      </c>
      <c r="BC13" s="105">
        <v>709.28589085232693</v>
      </c>
      <c r="BD13" s="105">
        <v>821.97223426875235</v>
      </c>
      <c r="BE13" s="105">
        <v>388.18848249999996</v>
      </c>
      <c r="BF13" s="105">
        <v>904.40412084951208</v>
      </c>
      <c r="BG13" s="105">
        <v>2034.1045424074919</v>
      </c>
      <c r="BH13" s="105">
        <v>72.537930000000003</v>
      </c>
      <c r="BI13" s="105">
        <v>1418.5717817046539</v>
      </c>
      <c r="BJ13" s="106">
        <v>0</v>
      </c>
      <c r="BK13" s="105">
        <v>776.37696499999993</v>
      </c>
      <c r="BL13" s="105">
        <v>1700.9017060544929</v>
      </c>
      <c r="BM13" s="105">
        <v>0.14516837969436608</v>
      </c>
      <c r="BN13" s="105">
        <v>36.268965000000001</v>
      </c>
      <c r="BO13" s="105">
        <v>343.66325487440565</v>
      </c>
      <c r="BP13" s="105">
        <v>821.97223426875235</v>
      </c>
      <c r="BQ13" s="105">
        <v>388.18848249999996</v>
      </c>
      <c r="BR13" s="105">
        <v>850.45085302724647</v>
      </c>
      <c r="BS13" s="105">
        <v>2034.1045424074919</v>
      </c>
      <c r="BT13" s="105">
        <v>48.537930000000003</v>
      </c>
      <c r="BU13" s="105">
        <v>687.3265097488113</v>
      </c>
      <c r="BV13" s="105">
        <v>8.2856857733744821E-2</v>
      </c>
      <c r="BW13" s="105">
        <v>776.37696499999993</v>
      </c>
      <c r="BX13" s="105">
        <v>84.627584999999996</v>
      </c>
      <c r="BY13" s="105">
        <v>1843.8070080031318</v>
      </c>
      <c r="BZ13" s="105">
        <v>708.67124000838862</v>
      </c>
      <c r="CA13" s="105">
        <v>1017.0522712037459</v>
      </c>
      <c r="CB13" s="105">
        <v>410.98611713437617</v>
      </c>
      <c r="CC13" s="105">
        <v>776.37696499999993</v>
      </c>
      <c r="CD13" s="105">
        <v>1847.1054023435554</v>
      </c>
      <c r="CE13" s="105">
        <v>2373.1219661420737</v>
      </c>
      <c r="CF13" s="105">
        <v>84.627584999999996</v>
      </c>
      <c r="CG13" s="105">
        <v>731.24527195584255</v>
      </c>
      <c r="CH13" s="105">
        <v>958.9676066468777</v>
      </c>
      <c r="CI13" s="105">
        <v>776.37696499999993</v>
      </c>
      <c r="CJ13" s="105">
        <v>1700.9055037809972</v>
      </c>
      <c r="CK13" s="105">
        <v>2373.4123029014622</v>
      </c>
      <c r="CL13" s="105">
        <v>84.627584999999996</v>
      </c>
      <c r="CM13" s="105">
        <v>687.3265097488113</v>
      </c>
      <c r="CN13" s="105">
        <v>958.9676066468777</v>
      </c>
    </row>
    <row r="14" spans="1:92" x14ac:dyDescent="0.25">
      <c r="A14" s="55"/>
      <c r="B14" s="101" t="s">
        <v>75</v>
      </c>
      <c r="C14" s="102" t="s">
        <v>189</v>
      </c>
      <c r="D14" s="103">
        <v>14</v>
      </c>
      <c r="E14" s="103">
        <v>24</v>
      </c>
      <c r="F14" s="104">
        <v>109.02500000000001</v>
      </c>
      <c r="G14" s="104">
        <v>108.5</v>
      </c>
      <c r="H14" s="104">
        <v>42</v>
      </c>
      <c r="I14" s="105">
        <v>776.37696499999993</v>
      </c>
      <c r="J14" s="105">
        <v>1923.6997236326179</v>
      </c>
      <c r="K14" s="106">
        <v>0</v>
      </c>
      <c r="L14" s="105">
        <v>84.627584999999996</v>
      </c>
      <c r="M14" s="105">
        <v>775.1640341628738</v>
      </c>
      <c r="N14" s="106">
        <v>0</v>
      </c>
      <c r="O14" s="105">
        <v>776.37696499999993</v>
      </c>
      <c r="P14" s="105">
        <v>1858.4436951189048</v>
      </c>
      <c r="Q14" s="106">
        <v>0</v>
      </c>
      <c r="R14" s="105">
        <v>84.627584999999996</v>
      </c>
      <c r="S14" s="105">
        <v>749.43701890463387</v>
      </c>
      <c r="T14" s="106">
        <v>0</v>
      </c>
      <c r="U14" s="107">
        <v>776.37696499999993</v>
      </c>
      <c r="V14" s="107">
        <v>1700.9017060544929</v>
      </c>
      <c r="W14" s="107">
        <v>0</v>
      </c>
      <c r="X14" s="107">
        <v>84.627584999999996</v>
      </c>
      <c r="Y14" s="107">
        <v>687.3265097488113</v>
      </c>
      <c r="Z14" s="107">
        <v>0</v>
      </c>
      <c r="AA14" s="107">
        <v>776.37696499999993</v>
      </c>
      <c r="AB14" s="107">
        <v>1808.8082416990242</v>
      </c>
      <c r="AC14" s="107">
        <v>0</v>
      </c>
      <c r="AD14" s="107">
        <v>84.627584999999996</v>
      </c>
      <c r="AE14" s="107">
        <v>709.28589085232693</v>
      </c>
      <c r="AF14" s="107">
        <v>0</v>
      </c>
      <c r="AG14" s="107">
        <v>125.46597</v>
      </c>
      <c r="AH14" s="107">
        <v>48.537930000000003</v>
      </c>
      <c r="AI14" s="105">
        <v>776.37696499999993</v>
      </c>
      <c r="AJ14" s="105">
        <v>1777.2031491430889</v>
      </c>
      <c r="AK14" s="106">
        <v>0</v>
      </c>
      <c r="AL14" s="105">
        <v>84.627584999999996</v>
      </c>
      <c r="AM14" s="105">
        <v>702.85413703776692</v>
      </c>
      <c r="AN14" s="106">
        <v>0</v>
      </c>
      <c r="AO14" s="105">
        <v>125.46597</v>
      </c>
      <c r="AP14" s="105">
        <v>48.537930000000003</v>
      </c>
      <c r="AQ14" s="105">
        <v>776.37696499999993</v>
      </c>
      <c r="AR14" s="105">
        <v>1700.9017060544929</v>
      </c>
      <c r="AS14" s="105">
        <v>0.14516837969436608</v>
      </c>
      <c r="AT14" s="105">
        <v>84.627584999999996</v>
      </c>
      <c r="AU14" s="105">
        <v>687.3265097488113</v>
      </c>
      <c r="AV14" s="105">
        <v>8.2856857733744821E-2</v>
      </c>
      <c r="AW14" s="105">
        <v>125.46597</v>
      </c>
      <c r="AX14" s="105">
        <v>48.537930000000003</v>
      </c>
      <c r="AY14" s="105">
        <v>776.37696499999993</v>
      </c>
      <c r="AZ14" s="105">
        <v>1808.8082416990242</v>
      </c>
      <c r="BA14" s="106">
        <v>0</v>
      </c>
      <c r="BB14" s="105">
        <v>36.268965000000001</v>
      </c>
      <c r="BC14" s="105">
        <v>709.28589085232693</v>
      </c>
      <c r="BD14" s="105">
        <v>821.97223426875235</v>
      </c>
      <c r="BE14" s="105">
        <v>388.18848249999996</v>
      </c>
      <c r="BF14" s="105">
        <v>904.40412084951208</v>
      </c>
      <c r="BG14" s="105">
        <v>2034.1045424074919</v>
      </c>
      <c r="BH14" s="105">
        <v>72.537930000000003</v>
      </c>
      <c r="BI14" s="105">
        <v>1418.5717817046539</v>
      </c>
      <c r="BJ14" s="106">
        <v>0</v>
      </c>
      <c r="BK14" s="105">
        <v>776.37696499999993</v>
      </c>
      <c r="BL14" s="105">
        <v>1700.9017060544929</v>
      </c>
      <c r="BM14" s="105">
        <v>0.14516837969436608</v>
      </c>
      <c r="BN14" s="105">
        <v>36.268965000000001</v>
      </c>
      <c r="BO14" s="105">
        <v>343.66325487440565</v>
      </c>
      <c r="BP14" s="105">
        <v>821.97223426875235</v>
      </c>
      <c r="BQ14" s="105">
        <v>388.18848249999996</v>
      </c>
      <c r="BR14" s="105">
        <v>850.45085302724647</v>
      </c>
      <c r="BS14" s="105">
        <v>2034.1045424074919</v>
      </c>
      <c r="BT14" s="105">
        <v>48.537930000000003</v>
      </c>
      <c r="BU14" s="105">
        <v>687.3265097488113</v>
      </c>
      <c r="BV14" s="105">
        <v>8.2856857733744821E-2</v>
      </c>
      <c r="BW14" s="105">
        <v>776.37696499999993</v>
      </c>
      <c r="BX14" s="105">
        <v>84.627584999999996</v>
      </c>
      <c r="BY14" s="105">
        <v>1843.8070080031318</v>
      </c>
      <c r="BZ14" s="105">
        <v>708.67124000838862</v>
      </c>
      <c r="CA14" s="105">
        <v>1017.0522712037459</v>
      </c>
      <c r="CB14" s="105">
        <v>410.98611713437617</v>
      </c>
      <c r="CC14" s="105">
        <v>776.37696499999993</v>
      </c>
      <c r="CD14" s="105">
        <v>1847.1054023435554</v>
      </c>
      <c r="CE14" s="105">
        <v>2373.1219661420737</v>
      </c>
      <c r="CF14" s="105">
        <v>84.627584999999996</v>
      </c>
      <c r="CG14" s="105">
        <v>731.24527195584255</v>
      </c>
      <c r="CH14" s="105">
        <v>958.9676066468777</v>
      </c>
      <c r="CI14" s="105">
        <v>776.37696499999993</v>
      </c>
      <c r="CJ14" s="105">
        <v>1700.9055037809972</v>
      </c>
      <c r="CK14" s="105">
        <v>2373.4123029014622</v>
      </c>
      <c r="CL14" s="105">
        <v>84.627584999999996</v>
      </c>
      <c r="CM14" s="105">
        <v>687.3265097488113</v>
      </c>
      <c r="CN14" s="105">
        <v>958.9676066468777</v>
      </c>
    </row>
    <row r="15" spans="1:92" x14ac:dyDescent="0.25">
      <c r="A15" s="55"/>
      <c r="B15" s="101" t="s">
        <v>76</v>
      </c>
      <c r="C15" s="102" t="s">
        <v>189</v>
      </c>
      <c r="D15" s="103">
        <v>14</v>
      </c>
      <c r="E15" s="103">
        <v>24</v>
      </c>
      <c r="F15" s="104">
        <v>73.945000000000007</v>
      </c>
      <c r="G15" s="104">
        <v>68.540000000000006</v>
      </c>
      <c r="H15" s="104">
        <v>40</v>
      </c>
      <c r="I15" s="108">
        <v>729.27855699999998</v>
      </c>
      <c r="J15" s="108">
        <v>1797.4155605523674</v>
      </c>
      <c r="K15" s="106">
        <v>0</v>
      </c>
      <c r="L15" s="109">
        <v>66.407032999999998</v>
      </c>
      <c r="M15" s="109">
        <v>717.98448993874513</v>
      </c>
      <c r="N15" s="106">
        <v>0</v>
      </c>
      <c r="O15" s="109">
        <v>729.27855699999998</v>
      </c>
      <c r="P15" s="109">
        <v>1746.5962799820782</v>
      </c>
      <c r="Q15" s="106">
        <v>0</v>
      </c>
      <c r="R15" s="109">
        <v>66.407032999999998</v>
      </c>
      <c r="S15" s="109">
        <v>700.53542648292716</v>
      </c>
      <c r="T15" s="106">
        <v>0</v>
      </c>
      <c r="U15" s="109">
        <v>729.27855699999998</v>
      </c>
      <c r="V15" s="109">
        <v>1623.9076835992423</v>
      </c>
      <c r="W15" s="107">
        <v>0</v>
      </c>
      <c r="X15" s="109">
        <v>66.407032999999998</v>
      </c>
      <c r="Y15" s="109">
        <v>658.40966083718263</v>
      </c>
      <c r="Z15" s="107">
        <v>0</v>
      </c>
      <c r="AA15" s="109">
        <v>729.27855699999998</v>
      </c>
      <c r="AB15" s="109">
        <v>1719.4916840875235</v>
      </c>
      <c r="AC15" s="107">
        <v>0</v>
      </c>
      <c r="AD15" s="109">
        <v>66.407032999999998</v>
      </c>
      <c r="AE15" s="109">
        <v>673.30336811257325</v>
      </c>
      <c r="AF15" s="107">
        <v>0</v>
      </c>
      <c r="AG15" s="109">
        <v>85.095905999999999</v>
      </c>
      <c r="AH15" s="109">
        <v>32.920314000000005</v>
      </c>
      <c r="AI15" s="109">
        <v>729.27855699999998</v>
      </c>
      <c r="AJ15" s="109">
        <v>1691.4957785174443</v>
      </c>
      <c r="AK15" s="106">
        <v>0</v>
      </c>
      <c r="AL15" s="109">
        <v>66.407032999999998</v>
      </c>
      <c r="AM15" s="109">
        <v>668.94110224861879</v>
      </c>
      <c r="AN15" s="106">
        <v>0</v>
      </c>
      <c r="AO15" s="109">
        <v>85.095905999999999</v>
      </c>
      <c r="AP15" s="109">
        <v>32.920314000000005</v>
      </c>
      <c r="AQ15" s="109">
        <v>729.27855699999998</v>
      </c>
      <c r="AR15" s="109">
        <v>1623.9076835992423</v>
      </c>
      <c r="AS15" s="109">
        <v>0.19398134344162893</v>
      </c>
      <c r="AT15" s="146">
        <v>66.407032999999998</v>
      </c>
      <c r="AU15" s="147">
        <v>658.40966083718263</v>
      </c>
      <c r="AV15" s="147">
        <v>0.11068334796756014</v>
      </c>
      <c r="AW15" s="147">
        <v>85.095905999999999</v>
      </c>
      <c r="AX15" s="147">
        <v>32.920314000000005</v>
      </c>
      <c r="AY15" s="147">
        <v>729.27855699999998</v>
      </c>
      <c r="AZ15" s="147">
        <v>1719.4916840875235</v>
      </c>
      <c r="BA15" s="106">
        <v>0</v>
      </c>
      <c r="BB15" s="147">
        <v>28.460157000000002</v>
      </c>
      <c r="BC15" s="147">
        <v>673.30336811257325</v>
      </c>
      <c r="BD15" s="147">
        <v>825.02617005670311</v>
      </c>
      <c r="BE15" s="147">
        <v>364.63927849999999</v>
      </c>
      <c r="BF15" s="147">
        <v>859.74584204376174</v>
      </c>
      <c r="BG15" s="147">
        <v>2034.8521846140479</v>
      </c>
      <c r="BH15" s="147">
        <v>56.920314000000005</v>
      </c>
      <c r="BI15" s="147">
        <v>1346.6067362251465</v>
      </c>
      <c r="BJ15" s="106">
        <v>0</v>
      </c>
      <c r="BK15" s="147">
        <v>729.27855699999998</v>
      </c>
      <c r="BL15" s="147">
        <v>1623.9076835992423</v>
      </c>
      <c r="BM15" s="147">
        <v>0.19398134344162893</v>
      </c>
      <c r="BN15" s="147">
        <v>28.460157000000002</v>
      </c>
      <c r="BO15" s="147">
        <v>329.20483041859131</v>
      </c>
      <c r="BP15" s="147">
        <v>825.02617005670311</v>
      </c>
      <c r="BQ15" s="147">
        <v>364.63927849999999</v>
      </c>
      <c r="BR15" s="147">
        <v>811.95384179962116</v>
      </c>
      <c r="BS15" s="147">
        <v>2034.8521846140479</v>
      </c>
      <c r="BT15" s="147">
        <v>32.920314000000005</v>
      </c>
      <c r="BU15" s="147">
        <v>658.40966083718263</v>
      </c>
      <c r="BV15" s="147">
        <v>0.11068334796756014</v>
      </c>
      <c r="BW15" s="147">
        <v>729.27855699999998</v>
      </c>
      <c r="BX15" s="147">
        <v>66.407032999999998</v>
      </c>
      <c r="BY15" s="147">
        <v>1741.7217257159882</v>
      </c>
      <c r="BZ15" s="147">
        <v>664.21562729187042</v>
      </c>
      <c r="CA15" s="147">
        <v>1017.426092307024</v>
      </c>
      <c r="CB15" s="147">
        <v>412.51308502835155</v>
      </c>
      <c r="CC15" s="147">
        <v>729.27855699999998</v>
      </c>
      <c r="CD15" s="147">
        <v>1745.4663095758049</v>
      </c>
      <c r="CE15" s="147">
        <v>2373.9942153830557</v>
      </c>
      <c r="CF15" s="147">
        <v>66.407032999999998</v>
      </c>
      <c r="CG15" s="147">
        <v>688.19707538796388</v>
      </c>
      <c r="CH15" s="147">
        <v>962.53053173282035</v>
      </c>
      <c r="CI15" s="147">
        <v>729.27855699999998</v>
      </c>
      <c r="CJ15" s="147">
        <v>1623.9113254996835</v>
      </c>
      <c r="CK15" s="147">
        <v>2374.3821780699391</v>
      </c>
      <c r="CL15" s="147">
        <v>66.407032999999998</v>
      </c>
      <c r="CM15" s="147">
        <v>658.40966083718263</v>
      </c>
      <c r="CN15" s="147">
        <v>962.53053173282035</v>
      </c>
    </row>
    <row r="16" spans="1:92" x14ac:dyDescent="0.25">
      <c r="A16" s="55"/>
      <c r="B16" s="101" t="s">
        <v>77</v>
      </c>
      <c r="C16" s="102" t="s">
        <v>189</v>
      </c>
      <c r="D16" s="103">
        <v>14</v>
      </c>
      <c r="E16" s="103">
        <v>24</v>
      </c>
      <c r="F16" s="104">
        <v>73.945000000000007</v>
      </c>
      <c r="G16" s="104">
        <v>68.540000000000006</v>
      </c>
      <c r="H16" s="104">
        <v>40</v>
      </c>
      <c r="I16" s="108">
        <v>729.27855699999998</v>
      </c>
      <c r="J16" s="108">
        <v>1797.4155605523674</v>
      </c>
      <c r="K16" s="106">
        <v>0</v>
      </c>
      <c r="L16" s="109">
        <v>66.407032999999998</v>
      </c>
      <c r="M16" s="109">
        <v>717.98448993874513</v>
      </c>
      <c r="N16" s="106">
        <v>0</v>
      </c>
      <c r="O16" s="109">
        <v>729.27855699999998</v>
      </c>
      <c r="P16" s="109">
        <v>1746.5962799820782</v>
      </c>
      <c r="Q16" s="106">
        <v>0</v>
      </c>
      <c r="R16" s="109">
        <v>66.407032999999998</v>
      </c>
      <c r="S16" s="109">
        <v>700.53542648292716</v>
      </c>
      <c r="T16" s="106">
        <v>0</v>
      </c>
      <c r="U16" s="109">
        <v>729.27855699999998</v>
      </c>
      <c r="V16" s="109">
        <v>1623.9076835992423</v>
      </c>
      <c r="W16" s="107">
        <v>0</v>
      </c>
      <c r="X16" s="109">
        <v>66.407032999999998</v>
      </c>
      <c r="Y16" s="109">
        <v>658.40966083718263</v>
      </c>
      <c r="Z16" s="107">
        <v>0</v>
      </c>
      <c r="AA16" s="109">
        <v>729.27855699999998</v>
      </c>
      <c r="AB16" s="109">
        <v>1719.4916840875235</v>
      </c>
      <c r="AC16" s="107">
        <v>0</v>
      </c>
      <c r="AD16" s="109">
        <v>66.407032999999998</v>
      </c>
      <c r="AE16" s="109">
        <v>673.30336811257325</v>
      </c>
      <c r="AF16" s="107">
        <v>0</v>
      </c>
      <c r="AG16" s="109">
        <v>85.095905999999999</v>
      </c>
      <c r="AH16" s="109">
        <v>32.920314000000005</v>
      </c>
      <c r="AI16" s="109">
        <v>729.27855699999998</v>
      </c>
      <c r="AJ16" s="109">
        <v>1691.4957785174443</v>
      </c>
      <c r="AK16" s="106">
        <v>0</v>
      </c>
      <c r="AL16" s="109">
        <v>66.407032999999998</v>
      </c>
      <c r="AM16" s="109">
        <v>668.94110224861879</v>
      </c>
      <c r="AN16" s="106">
        <v>0</v>
      </c>
      <c r="AO16" s="109">
        <v>85.095905999999999</v>
      </c>
      <c r="AP16" s="109">
        <v>32.920314000000005</v>
      </c>
      <c r="AQ16" s="109">
        <v>729.27855699999998</v>
      </c>
      <c r="AR16" s="109">
        <v>1623.9076835992423</v>
      </c>
      <c r="AS16" s="109">
        <v>0.19398134344162893</v>
      </c>
      <c r="AT16" s="146">
        <v>66.407032999999998</v>
      </c>
      <c r="AU16" s="147">
        <v>658.40966083718263</v>
      </c>
      <c r="AV16" s="147">
        <v>0.11068334796756014</v>
      </c>
      <c r="AW16" s="147">
        <v>85.095905999999999</v>
      </c>
      <c r="AX16" s="147">
        <v>32.920314000000005</v>
      </c>
      <c r="AY16" s="147">
        <v>729.27855699999998</v>
      </c>
      <c r="AZ16" s="147">
        <v>1719.4916840875235</v>
      </c>
      <c r="BA16" s="106">
        <v>0</v>
      </c>
      <c r="BB16" s="147">
        <v>28.460157000000002</v>
      </c>
      <c r="BC16" s="147">
        <v>673.30336811257325</v>
      </c>
      <c r="BD16" s="147">
        <v>825.02617005670311</v>
      </c>
      <c r="BE16" s="147">
        <v>364.63927849999999</v>
      </c>
      <c r="BF16" s="147">
        <v>859.74584204376174</v>
      </c>
      <c r="BG16" s="147">
        <v>2034.8521846140479</v>
      </c>
      <c r="BH16" s="147">
        <v>56.920314000000005</v>
      </c>
      <c r="BI16" s="147">
        <v>1346.6067362251465</v>
      </c>
      <c r="BJ16" s="106">
        <v>0</v>
      </c>
      <c r="BK16" s="147">
        <v>729.27855699999998</v>
      </c>
      <c r="BL16" s="147">
        <v>1623.9076835992423</v>
      </c>
      <c r="BM16" s="147">
        <v>0.19398134344162893</v>
      </c>
      <c r="BN16" s="147">
        <v>28.460157000000002</v>
      </c>
      <c r="BO16" s="147">
        <v>329.20483041859131</v>
      </c>
      <c r="BP16" s="147">
        <v>825.02617005670311</v>
      </c>
      <c r="BQ16" s="147">
        <v>364.63927849999999</v>
      </c>
      <c r="BR16" s="147">
        <v>811.95384179962116</v>
      </c>
      <c r="BS16" s="147">
        <v>2034.8521846140479</v>
      </c>
      <c r="BT16" s="147">
        <v>32.920314000000005</v>
      </c>
      <c r="BU16" s="147">
        <v>658.40966083718263</v>
      </c>
      <c r="BV16" s="147">
        <v>0.11068334796756014</v>
      </c>
      <c r="BW16" s="147">
        <v>729.27855699999998</v>
      </c>
      <c r="BX16" s="147">
        <v>66.407032999999998</v>
      </c>
      <c r="BY16" s="147">
        <v>1741.7217257159882</v>
      </c>
      <c r="BZ16" s="147">
        <v>664.21562729187042</v>
      </c>
      <c r="CA16" s="147">
        <v>1017.426092307024</v>
      </c>
      <c r="CB16" s="147">
        <v>412.51308502835155</v>
      </c>
      <c r="CC16" s="147">
        <v>729.27855699999998</v>
      </c>
      <c r="CD16" s="147">
        <v>1745.4663095758049</v>
      </c>
      <c r="CE16" s="147">
        <v>2373.9942153830557</v>
      </c>
      <c r="CF16" s="147">
        <v>66.407032999999998</v>
      </c>
      <c r="CG16" s="147">
        <v>688.19707538796388</v>
      </c>
      <c r="CH16" s="147">
        <v>962.53053173282035</v>
      </c>
      <c r="CI16" s="147">
        <v>729.27855699999998</v>
      </c>
      <c r="CJ16" s="147">
        <v>1623.9113254996835</v>
      </c>
      <c r="CK16" s="147">
        <v>2374.3821780699391</v>
      </c>
      <c r="CL16" s="147">
        <v>66.407032999999998</v>
      </c>
      <c r="CM16" s="147">
        <v>658.40966083718263</v>
      </c>
      <c r="CN16" s="147">
        <v>962.53053173282035</v>
      </c>
    </row>
    <row r="17" spans="1:92" x14ac:dyDescent="0.25">
      <c r="A17" s="55"/>
      <c r="B17" s="101" t="s">
        <v>78</v>
      </c>
      <c r="C17" s="102" t="s">
        <v>189</v>
      </c>
      <c r="D17" s="103">
        <v>14</v>
      </c>
      <c r="E17" s="103">
        <v>24</v>
      </c>
      <c r="F17" s="104">
        <v>200</v>
      </c>
      <c r="G17" s="104">
        <v>195</v>
      </c>
      <c r="H17" s="104">
        <v>30</v>
      </c>
      <c r="I17" s="108">
        <v>748.47773699999993</v>
      </c>
      <c r="J17" s="108">
        <v>400.71690201673312</v>
      </c>
      <c r="K17" s="106">
        <v>0</v>
      </c>
      <c r="L17" s="109">
        <v>73.834452999999996</v>
      </c>
      <c r="M17" s="109">
        <v>155.11507590329995</v>
      </c>
      <c r="N17" s="106">
        <v>0</v>
      </c>
      <c r="O17" s="109">
        <v>748.47773699999993</v>
      </c>
      <c r="P17" s="109">
        <v>344.01263012401057</v>
      </c>
      <c r="Q17" s="106">
        <v>0</v>
      </c>
      <c r="R17" s="109">
        <v>73.834452999999996</v>
      </c>
      <c r="S17" s="109">
        <v>134.29159081764632</v>
      </c>
      <c r="T17" s="106">
        <v>0</v>
      </c>
      <c r="U17" s="109">
        <v>748.47773699999993</v>
      </c>
      <c r="V17" s="109">
        <v>207.11640787610816</v>
      </c>
      <c r="W17" s="107">
        <v>0</v>
      </c>
      <c r="X17" s="109">
        <v>73.834452999999996</v>
      </c>
      <c r="Y17" s="109">
        <v>84.019250707987453</v>
      </c>
      <c r="Z17" s="107">
        <v>0</v>
      </c>
      <c r="AA17" s="109">
        <v>748.47773699999993</v>
      </c>
      <c r="AB17" s="109">
        <v>307.7235626612644</v>
      </c>
      <c r="AC17" s="107">
        <v>0</v>
      </c>
      <c r="AD17" s="109">
        <v>73.834452999999996</v>
      </c>
      <c r="AE17" s="109">
        <v>101.79320700681558</v>
      </c>
      <c r="AF17" s="107">
        <v>0</v>
      </c>
      <c r="AG17" s="109">
        <v>101.55234599999999</v>
      </c>
      <c r="AH17" s="109">
        <v>39.286673999999998</v>
      </c>
      <c r="AI17" s="109">
        <v>748.47773699999993</v>
      </c>
      <c r="AJ17" s="109">
        <v>278.25640926057673</v>
      </c>
      <c r="AK17" s="106">
        <v>0</v>
      </c>
      <c r="AL17" s="109">
        <v>73.834452999999996</v>
      </c>
      <c r="AM17" s="109">
        <v>96.587335735402178</v>
      </c>
      <c r="AN17" s="106">
        <v>0</v>
      </c>
      <c r="AO17" s="109">
        <v>101.55234599999999</v>
      </c>
      <c r="AP17" s="109">
        <v>39.286673999999998</v>
      </c>
      <c r="AQ17" s="109">
        <v>748.47773699999993</v>
      </c>
      <c r="AR17" s="109">
        <v>207.11640787610816</v>
      </c>
      <c r="AS17" s="109">
        <v>0.20171537236288181</v>
      </c>
      <c r="AT17" s="146">
        <v>73.834452999999996</v>
      </c>
      <c r="AU17" s="147">
        <v>84.019250707987453</v>
      </c>
      <c r="AV17" s="147">
        <v>0.11509196608762812</v>
      </c>
      <c r="AW17" s="147">
        <v>101.55234599999999</v>
      </c>
      <c r="AX17" s="147">
        <v>39.286673999999998</v>
      </c>
      <c r="AY17" s="147">
        <v>748.47773699999993</v>
      </c>
      <c r="AZ17" s="147">
        <v>307.7235626612644</v>
      </c>
      <c r="BA17" s="106">
        <v>0</v>
      </c>
      <c r="BB17" s="147">
        <v>31.643336999999999</v>
      </c>
      <c r="BC17" s="147">
        <v>101.79320700681558</v>
      </c>
      <c r="BD17" s="147">
        <v>825.51022557548993</v>
      </c>
      <c r="BE17" s="147">
        <v>374.23886849999997</v>
      </c>
      <c r="BF17" s="147">
        <v>153.8617813306322</v>
      </c>
      <c r="BG17" s="147">
        <v>2034.9706899961318</v>
      </c>
      <c r="BH17" s="147">
        <v>63.286673999999998</v>
      </c>
      <c r="BI17" s="147">
        <v>203.58641401363116</v>
      </c>
      <c r="BJ17" s="106">
        <v>0</v>
      </c>
      <c r="BK17" s="147">
        <v>748.47773699999993</v>
      </c>
      <c r="BL17" s="147">
        <v>207.11640787610816</v>
      </c>
      <c r="BM17" s="147">
        <v>0.20171537236288181</v>
      </c>
      <c r="BN17" s="147">
        <v>31.643336999999999</v>
      </c>
      <c r="BO17" s="147">
        <v>42.009625353993727</v>
      </c>
      <c r="BP17" s="147">
        <v>825.51022557548993</v>
      </c>
      <c r="BQ17" s="147">
        <v>374.23886849999997</v>
      </c>
      <c r="BR17" s="147">
        <v>103.55820393805408</v>
      </c>
      <c r="BS17" s="147">
        <v>2034.9706899961318</v>
      </c>
      <c r="BT17" s="147">
        <v>39.286673999999998</v>
      </c>
      <c r="BU17" s="147">
        <v>84.019250707987453</v>
      </c>
      <c r="BV17" s="147">
        <v>0.11509196608762812</v>
      </c>
      <c r="BW17" s="147">
        <v>748.47773699999993</v>
      </c>
      <c r="BX17" s="147">
        <v>73.834452999999996</v>
      </c>
      <c r="BY17" s="147">
        <v>338.23171729540377</v>
      </c>
      <c r="BZ17" s="147">
        <v>116.45943347466206</v>
      </c>
      <c r="CA17" s="147">
        <v>1017.4853449980659</v>
      </c>
      <c r="CB17" s="147">
        <v>412.75511278774496</v>
      </c>
      <c r="CC17" s="147">
        <v>748.47773699999993</v>
      </c>
      <c r="CD17" s="147">
        <v>338.72134244642064</v>
      </c>
      <c r="CE17" s="147">
        <v>2374.1324716621539</v>
      </c>
      <c r="CF17" s="147">
        <v>73.834452999999996</v>
      </c>
      <c r="CG17" s="147">
        <v>119.5671633056437</v>
      </c>
      <c r="CH17" s="147">
        <v>963.09526317140489</v>
      </c>
      <c r="CI17" s="147">
        <v>748.47773699999993</v>
      </c>
      <c r="CJ17" s="147">
        <v>207.11689189696042</v>
      </c>
      <c r="CK17" s="147">
        <v>2374.5359024068798</v>
      </c>
      <c r="CL17" s="147">
        <v>73.834452999999996</v>
      </c>
      <c r="CM17" s="147">
        <v>84.019250707987453</v>
      </c>
      <c r="CN17" s="147">
        <v>963.09526317140489</v>
      </c>
    </row>
    <row r="18" spans="1:92" x14ac:dyDescent="0.25">
      <c r="A18" s="55"/>
      <c r="B18" s="101" t="s">
        <v>79</v>
      </c>
      <c r="C18" s="102" t="s">
        <v>189</v>
      </c>
      <c r="D18" s="103">
        <v>14</v>
      </c>
      <c r="E18" s="103">
        <v>24</v>
      </c>
      <c r="F18" s="104">
        <v>88.245000000000005</v>
      </c>
      <c r="G18" s="104">
        <v>71.233999999999995</v>
      </c>
      <c r="H18" s="104">
        <v>5</v>
      </c>
      <c r="I18" s="108">
        <v>748.47773699999993</v>
      </c>
      <c r="J18" s="108">
        <v>400.71690201673312</v>
      </c>
      <c r="K18" s="106">
        <v>0</v>
      </c>
      <c r="L18" s="109">
        <v>73.834452999999996</v>
      </c>
      <c r="M18" s="109">
        <v>155.11507590329995</v>
      </c>
      <c r="N18" s="106">
        <v>0</v>
      </c>
      <c r="O18" s="109">
        <v>748.47773699999993</v>
      </c>
      <c r="P18" s="109">
        <v>344.01263012401057</v>
      </c>
      <c r="Q18" s="106">
        <v>0</v>
      </c>
      <c r="R18" s="109">
        <v>73.834452999999996</v>
      </c>
      <c r="S18" s="109">
        <v>134.29159081764632</v>
      </c>
      <c r="T18" s="106">
        <v>0</v>
      </c>
      <c r="U18" s="109">
        <v>748.47773699999993</v>
      </c>
      <c r="V18" s="109">
        <v>207.11640787610816</v>
      </c>
      <c r="W18" s="107">
        <v>0</v>
      </c>
      <c r="X18" s="109">
        <v>73.834452999999996</v>
      </c>
      <c r="Y18" s="109">
        <v>84.019250707987453</v>
      </c>
      <c r="Z18" s="107">
        <v>0</v>
      </c>
      <c r="AA18" s="109">
        <v>748.47773699999993</v>
      </c>
      <c r="AB18" s="109">
        <v>307.7235626612644</v>
      </c>
      <c r="AC18" s="107">
        <v>0</v>
      </c>
      <c r="AD18" s="109">
        <v>73.834452999999996</v>
      </c>
      <c r="AE18" s="109">
        <v>101.79320700681558</v>
      </c>
      <c r="AF18" s="107">
        <v>0</v>
      </c>
      <c r="AG18" s="109">
        <v>101.55234599999999</v>
      </c>
      <c r="AH18" s="109">
        <v>39.286673999999998</v>
      </c>
      <c r="AI18" s="109">
        <v>748.47773699999993</v>
      </c>
      <c r="AJ18" s="109">
        <v>278.25640926057673</v>
      </c>
      <c r="AK18" s="106">
        <v>0</v>
      </c>
      <c r="AL18" s="109">
        <v>73.834452999999996</v>
      </c>
      <c r="AM18" s="109">
        <v>96.587335735402178</v>
      </c>
      <c r="AN18" s="106">
        <v>0</v>
      </c>
      <c r="AO18" s="109">
        <v>101.55234599999999</v>
      </c>
      <c r="AP18" s="109">
        <v>39.286673999999998</v>
      </c>
      <c r="AQ18" s="109">
        <v>748.47773699999993</v>
      </c>
      <c r="AR18" s="109">
        <v>207.11640787610816</v>
      </c>
      <c r="AS18" s="109">
        <v>0.20171537236288181</v>
      </c>
      <c r="AT18" s="146">
        <v>73.834452999999996</v>
      </c>
      <c r="AU18" s="147">
        <v>84.019250707987453</v>
      </c>
      <c r="AV18" s="147">
        <v>0.11509196608762812</v>
      </c>
      <c r="AW18" s="147">
        <v>101.55234599999999</v>
      </c>
      <c r="AX18" s="147">
        <v>39.286673999999998</v>
      </c>
      <c r="AY18" s="147">
        <v>748.47773699999993</v>
      </c>
      <c r="AZ18" s="147">
        <v>307.7235626612644</v>
      </c>
      <c r="BA18" s="106">
        <v>0</v>
      </c>
      <c r="BB18" s="147">
        <v>31.643336999999999</v>
      </c>
      <c r="BC18" s="147">
        <v>101.79320700681558</v>
      </c>
      <c r="BD18" s="147">
        <v>825.51022557548993</v>
      </c>
      <c r="BE18" s="147">
        <v>374.23886849999997</v>
      </c>
      <c r="BF18" s="147">
        <v>153.8617813306322</v>
      </c>
      <c r="BG18" s="147">
        <v>2034.9706899961318</v>
      </c>
      <c r="BH18" s="147">
        <v>63.286673999999998</v>
      </c>
      <c r="BI18" s="147">
        <v>203.58641401363116</v>
      </c>
      <c r="BJ18" s="106">
        <v>0</v>
      </c>
      <c r="BK18" s="147">
        <v>748.47773699999993</v>
      </c>
      <c r="BL18" s="147">
        <v>207.11640787610816</v>
      </c>
      <c r="BM18" s="147">
        <v>0.20171537236288181</v>
      </c>
      <c r="BN18" s="147">
        <v>31.643336999999999</v>
      </c>
      <c r="BO18" s="147">
        <v>42.009625353993727</v>
      </c>
      <c r="BP18" s="147">
        <v>825.51022557548993</v>
      </c>
      <c r="BQ18" s="147">
        <v>374.23886849999997</v>
      </c>
      <c r="BR18" s="147">
        <v>103.55820393805408</v>
      </c>
      <c r="BS18" s="147">
        <v>2034.9706899961318</v>
      </c>
      <c r="BT18" s="147">
        <v>39.286673999999998</v>
      </c>
      <c r="BU18" s="147">
        <v>84.019250707987453</v>
      </c>
      <c r="BV18" s="147">
        <v>0.11509196608762812</v>
      </c>
      <c r="BW18" s="147">
        <v>748.47773699999993</v>
      </c>
      <c r="BX18" s="147">
        <v>73.834452999999996</v>
      </c>
      <c r="BY18" s="147">
        <v>338.23171729540377</v>
      </c>
      <c r="BZ18" s="147">
        <v>116.45943347466206</v>
      </c>
      <c r="CA18" s="147">
        <v>1017.4853449980659</v>
      </c>
      <c r="CB18" s="147">
        <v>412.75511278774496</v>
      </c>
      <c r="CC18" s="147">
        <v>748.47773699999993</v>
      </c>
      <c r="CD18" s="147">
        <v>338.72134244642064</v>
      </c>
      <c r="CE18" s="147">
        <v>2374.1324716621539</v>
      </c>
      <c r="CF18" s="147">
        <v>73.834452999999996</v>
      </c>
      <c r="CG18" s="147">
        <v>119.5671633056437</v>
      </c>
      <c r="CH18" s="147">
        <v>963.09526317140489</v>
      </c>
      <c r="CI18" s="147">
        <v>748.47773699999993</v>
      </c>
      <c r="CJ18" s="147">
        <v>207.11689189696042</v>
      </c>
      <c r="CK18" s="147">
        <v>2374.5359024068798</v>
      </c>
      <c r="CL18" s="147">
        <v>73.834452999999996</v>
      </c>
      <c r="CM18" s="147">
        <v>84.019250707987453</v>
      </c>
      <c r="CN18" s="147">
        <v>963.09526317140489</v>
      </c>
    </row>
    <row r="19" spans="1:92" x14ac:dyDescent="0.25">
      <c r="A19" s="55"/>
      <c r="B19" s="101" t="s">
        <v>80</v>
      </c>
      <c r="C19" s="102" t="s">
        <v>189</v>
      </c>
      <c r="D19" s="103">
        <v>14</v>
      </c>
      <c r="E19" s="103">
        <v>24</v>
      </c>
      <c r="F19" s="104">
        <v>95</v>
      </c>
      <c r="G19" s="104">
        <v>71.233999999999995</v>
      </c>
      <c r="H19" s="104">
        <v>20</v>
      </c>
      <c r="I19" s="108">
        <v>746.79277399999989</v>
      </c>
      <c r="J19" s="108">
        <v>233.27382442714585</v>
      </c>
      <c r="K19" s="109">
        <v>0</v>
      </c>
      <c r="L19" s="109">
        <v>73.182605999999993</v>
      </c>
      <c r="M19" s="109">
        <v>86.896957588897635</v>
      </c>
      <c r="N19" s="109">
        <v>0</v>
      </c>
      <c r="O19" s="109">
        <v>746.79277399999989</v>
      </c>
      <c r="P19" s="109">
        <v>177.08603254209137</v>
      </c>
      <c r="Q19" s="109">
        <v>0</v>
      </c>
      <c r="R19" s="109">
        <v>73.182605999999993</v>
      </c>
      <c r="S19" s="109">
        <v>66.369619296631697</v>
      </c>
      <c r="T19" s="107">
        <v>0</v>
      </c>
      <c r="U19" s="109">
        <v>746.79277399999989</v>
      </c>
      <c r="V19" s="109">
        <v>41.436703333395855</v>
      </c>
      <c r="W19" s="109">
        <v>0</v>
      </c>
      <c r="X19" s="109">
        <v>73.182605999999993</v>
      </c>
      <c r="Y19" s="109">
        <v>16.812240792022642</v>
      </c>
      <c r="Z19" s="107">
        <v>0</v>
      </c>
      <c r="AA19" s="109">
        <v>746.79277399999989</v>
      </c>
      <c r="AB19" s="109">
        <v>141.60301485683337</v>
      </c>
      <c r="AC19" s="107">
        <v>0</v>
      </c>
      <c r="AD19" s="109">
        <v>73.182605999999993</v>
      </c>
      <c r="AE19" s="109">
        <v>34.333419991241392</v>
      </c>
      <c r="AF19" s="107">
        <v>0</v>
      </c>
      <c r="AG19" s="109">
        <v>100.10809199999998</v>
      </c>
      <c r="AH19" s="109">
        <v>38.727947999999991</v>
      </c>
      <c r="AI19" s="109">
        <v>746.79277399999989</v>
      </c>
      <c r="AJ19" s="109">
        <v>112.26498145806275</v>
      </c>
      <c r="AK19" s="106">
        <v>0</v>
      </c>
      <c r="AL19" s="109">
        <v>73.182605999999993</v>
      </c>
      <c r="AM19" s="109">
        <v>29.201585418174904</v>
      </c>
      <c r="AN19" s="106">
        <v>0</v>
      </c>
      <c r="AO19" s="109">
        <v>100.10809199999998</v>
      </c>
      <c r="AP19" s="109">
        <v>38.727947999999991</v>
      </c>
      <c r="AQ19" s="109">
        <v>746.79277399999989</v>
      </c>
      <c r="AR19" s="109">
        <v>41.436703333395855</v>
      </c>
      <c r="AS19" s="109">
        <v>0.20428181266560064</v>
      </c>
      <c r="AT19" s="146">
        <v>73.182605999999993</v>
      </c>
      <c r="AU19" s="147">
        <v>16.812240792022642</v>
      </c>
      <c r="AV19" s="147">
        <v>0.11655483736977376</v>
      </c>
      <c r="AW19" s="147">
        <v>100.10809199999998</v>
      </c>
      <c r="AX19" s="147">
        <v>38.727947999999991</v>
      </c>
      <c r="AY19" s="147">
        <v>746.79277399999989</v>
      </c>
      <c r="AZ19" s="147">
        <v>141.60301485683337</v>
      </c>
      <c r="BA19" s="106">
        <v>0</v>
      </c>
      <c r="BB19" s="147">
        <v>31.363973999999995</v>
      </c>
      <c r="BC19" s="147">
        <v>34.333419991241392</v>
      </c>
      <c r="BD19" s="147">
        <v>825.67085816204883</v>
      </c>
      <c r="BE19" s="147">
        <v>373.39638699999995</v>
      </c>
      <c r="BF19" s="147">
        <v>70.801507428416684</v>
      </c>
      <c r="BG19" s="147">
        <v>2035.0100158525679</v>
      </c>
      <c r="BH19" s="147">
        <v>62.727947999999991</v>
      </c>
      <c r="BI19" s="147">
        <v>68.666839982482784</v>
      </c>
      <c r="BJ19" s="106">
        <v>0</v>
      </c>
      <c r="BK19" s="147">
        <v>746.79277399999989</v>
      </c>
      <c r="BL19" s="147">
        <v>41.436703333395855</v>
      </c>
      <c r="BM19" s="147">
        <v>0.20428181266560064</v>
      </c>
      <c r="BN19" s="147">
        <v>31.363973999999995</v>
      </c>
      <c r="BO19" s="147">
        <v>8.4061203960113211</v>
      </c>
      <c r="BP19" s="147">
        <v>825.67085816204883</v>
      </c>
      <c r="BQ19" s="147">
        <v>373.39638699999995</v>
      </c>
      <c r="BR19" s="147">
        <v>20.718351666697927</v>
      </c>
      <c r="BS19" s="147">
        <v>2035.0100158525679</v>
      </c>
      <c r="BT19" s="147">
        <v>38.727947999999991</v>
      </c>
      <c r="BU19" s="147">
        <v>16.812240792022642</v>
      </c>
      <c r="BV19" s="147">
        <v>0.11655483736977376</v>
      </c>
      <c r="BW19" s="147">
        <v>746.79277399999989</v>
      </c>
      <c r="BX19" s="147">
        <v>73.182605999999993</v>
      </c>
      <c r="BY19" s="147">
        <v>172.0611957640923</v>
      </c>
      <c r="BZ19" s="147">
        <v>51.229593061933244</v>
      </c>
      <c r="CA19" s="147">
        <v>1017.505007926284</v>
      </c>
      <c r="CB19" s="147">
        <v>412.83542908102442</v>
      </c>
      <c r="CC19" s="147">
        <v>746.79277399999989</v>
      </c>
      <c r="CD19" s="147">
        <v>172.15995138027088</v>
      </c>
      <c r="CE19" s="147">
        <v>2374.1783518279958</v>
      </c>
      <c r="CF19" s="147">
        <v>73.182605999999993</v>
      </c>
      <c r="CG19" s="147">
        <v>51.854599190460142</v>
      </c>
      <c r="CH19" s="147">
        <v>963.28266785572362</v>
      </c>
      <c r="CI19" s="147">
        <v>746.79277399999989</v>
      </c>
      <c r="CJ19" s="147">
        <v>41.43680022797335</v>
      </c>
      <c r="CK19" s="147">
        <v>2374.586915453327</v>
      </c>
      <c r="CL19" s="147">
        <v>73.182605999999993</v>
      </c>
      <c r="CM19" s="147">
        <v>16.812240792022642</v>
      </c>
      <c r="CN19" s="147">
        <v>963.28266785572362</v>
      </c>
    </row>
    <row r="20" spans="1:92" x14ac:dyDescent="0.25">
      <c r="A20" s="55"/>
      <c r="B20" s="105" t="s">
        <v>88</v>
      </c>
      <c r="C20" s="102" t="s">
        <v>189</v>
      </c>
      <c r="D20" s="103">
        <v>14</v>
      </c>
      <c r="E20" s="103">
        <v>24</v>
      </c>
      <c r="F20" s="104">
        <v>86.99</v>
      </c>
      <c r="G20" s="104">
        <v>82.52</v>
      </c>
      <c r="H20" s="104">
        <v>1</v>
      </c>
      <c r="I20" s="108">
        <v>746.79277399999989</v>
      </c>
      <c r="J20" s="108">
        <v>233.27382442714585</v>
      </c>
      <c r="K20" s="109">
        <v>0</v>
      </c>
      <c r="L20" s="109">
        <v>73.182605999999993</v>
      </c>
      <c r="M20" s="109">
        <v>86.896957588897635</v>
      </c>
      <c r="N20" s="109">
        <v>0</v>
      </c>
      <c r="O20" s="109">
        <v>746.79277399999989</v>
      </c>
      <c r="P20" s="109">
        <v>177.08603254209137</v>
      </c>
      <c r="Q20" s="109">
        <v>0</v>
      </c>
      <c r="R20" s="109">
        <v>73.182605999999993</v>
      </c>
      <c r="S20" s="109">
        <v>66.369619296631697</v>
      </c>
      <c r="T20" s="107">
        <v>0</v>
      </c>
      <c r="U20" s="109">
        <v>746.79277399999989</v>
      </c>
      <c r="V20" s="109">
        <v>41.436703333395855</v>
      </c>
      <c r="W20" s="109">
        <v>0</v>
      </c>
      <c r="X20" s="109">
        <v>73.182605999999993</v>
      </c>
      <c r="Y20" s="109">
        <v>16.812240792022642</v>
      </c>
      <c r="Z20" s="107">
        <v>0</v>
      </c>
      <c r="AA20" s="109">
        <v>746.79277399999989</v>
      </c>
      <c r="AB20" s="109">
        <v>141.60301485683337</v>
      </c>
      <c r="AC20" s="107">
        <v>0</v>
      </c>
      <c r="AD20" s="109">
        <v>73.182605999999993</v>
      </c>
      <c r="AE20" s="109">
        <v>34.333419991241392</v>
      </c>
      <c r="AF20" s="107">
        <v>0</v>
      </c>
      <c r="AG20" s="109">
        <v>100.10809199999998</v>
      </c>
      <c r="AH20" s="109">
        <v>38.727947999999991</v>
      </c>
      <c r="AI20" s="109">
        <v>746.79277399999989</v>
      </c>
      <c r="AJ20" s="109">
        <v>112.26498145806275</v>
      </c>
      <c r="AK20" s="106">
        <v>0</v>
      </c>
      <c r="AL20" s="109">
        <v>73.182605999999993</v>
      </c>
      <c r="AM20" s="109">
        <v>29.201585418174904</v>
      </c>
      <c r="AN20" s="106">
        <v>0</v>
      </c>
      <c r="AO20" s="109">
        <v>100.10809199999998</v>
      </c>
      <c r="AP20" s="109">
        <v>38.727947999999991</v>
      </c>
      <c r="AQ20" s="109">
        <v>746.79277399999989</v>
      </c>
      <c r="AR20" s="109">
        <v>41.436703333395855</v>
      </c>
      <c r="AS20" s="109">
        <v>0.20428181266560064</v>
      </c>
      <c r="AT20" s="146">
        <v>73.182605999999993</v>
      </c>
      <c r="AU20" s="147">
        <v>16.812240792022642</v>
      </c>
      <c r="AV20" s="147">
        <v>0.11655483736977376</v>
      </c>
      <c r="AW20" s="147">
        <v>100.10809199999998</v>
      </c>
      <c r="AX20" s="147">
        <v>38.727947999999991</v>
      </c>
      <c r="AY20" s="147">
        <v>746.79277399999989</v>
      </c>
      <c r="AZ20" s="147">
        <v>141.60301485683337</v>
      </c>
      <c r="BA20" s="106">
        <v>0</v>
      </c>
      <c r="BB20" s="147">
        <v>31.363973999999995</v>
      </c>
      <c r="BC20" s="147">
        <v>34.333419991241392</v>
      </c>
      <c r="BD20" s="147">
        <v>825.67085816204883</v>
      </c>
      <c r="BE20" s="147">
        <v>373.39638699999995</v>
      </c>
      <c r="BF20" s="147">
        <v>70.801507428416684</v>
      </c>
      <c r="BG20" s="147">
        <v>2035.0100158525679</v>
      </c>
      <c r="BH20" s="147">
        <v>62.727947999999991</v>
      </c>
      <c r="BI20" s="147">
        <v>68.666839982482784</v>
      </c>
      <c r="BJ20" s="106">
        <v>0</v>
      </c>
      <c r="BK20" s="147">
        <v>746.79277399999989</v>
      </c>
      <c r="BL20" s="147">
        <v>41.436703333395855</v>
      </c>
      <c r="BM20" s="147">
        <v>0.20428181266560064</v>
      </c>
      <c r="BN20" s="147">
        <v>31.363973999999995</v>
      </c>
      <c r="BO20" s="147">
        <v>8.4061203960113211</v>
      </c>
      <c r="BP20" s="147">
        <v>825.67085816204883</v>
      </c>
      <c r="BQ20" s="147">
        <v>373.39638699999995</v>
      </c>
      <c r="BR20" s="147">
        <v>20.718351666697927</v>
      </c>
      <c r="BS20" s="147">
        <v>2035.0100158525679</v>
      </c>
      <c r="BT20" s="147">
        <v>38.727947999999991</v>
      </c>
      <c r="BU20" s="147">
        <v>16.812240792022642</v>
      </c>
      <c r="BV20" s="147">
        <v>0.11655483736977376</v>
      </c>
      <c r="BW20" s="147">
        <v>746.79277399999989</v>
      </c>
      <c r="BX20" s="147">
        <v>73.182605999999993</v>
      </c>
      <c r="BY20" s="147">
        <v>172.0611957640923</v>
      </c>
      <c r="BZ20" s="147">
        <v>51.229593061933244</v>
      </c>
      <c r="CA20" s="147">
        <v>1017.505007926284</v>
      </c>
      <c r="CB20" s="147">
        <v>412.83542908102442</v>
      </c>
      <c r="CC20" s="147">
        <v>746.79277399999989</v>
      </c>
      <c r="CD20" s="147">
        <v>172.15995138027088</v>
      </c>
      <c r="CE20" s="147">
        <v>2374.1783518279958</v>
      </c>
      <c r="CF20" s="147">
        <v>73.182605999999993</v>
      </c>
      <c r="CG20" s="147">
        <v>51.854599190460142</v>
      </c>
      <c r="CH20" s="147">
        <v>963.28266785572362</v>
      </c>
      <c r="CI20" s="147">
        <v>746.79277399999989</v>
      </c>
      <c r="CJ20" s="147">
        <v>41.43680022797335</v>
      </c>
      <c r="CK20" s="147">
        <v>2374.586915453327</v>
      </c>
      <c r="CL20" s="147">
        <v>73.182605999999993</v>
      </c>
      <c r="CM20" s="147">
        <v>16.812240792022642</v>
      </c>
      <c r="CN20" s="147">
        <v>963.28266785572362</v>
      </c>
    </row>
    <row r="21" spans="1:92" x14ac:dyDescent="0.25">
      <c r="A21" s="55"/>
      <c r="B21" s="105" t="s">
        <v>190</v>
      </c>
      <c r="C21" s="102" t="s">
        <v>191</v>
      </c>
      <c r="D21" s="103">
        <v>14</v>
      </c>
      <c r="E21" s="103">
        <v>24</v>
      </c>
      <c r="F21" s="104">
        <v>20.98</v>
      </c>
      <c r="G21" s="104">
        <v>25.2</v>
      </c>
      <c r="H21" s="104">
        <v>1</v>
      </c>
      <c r="I21" s="108">
        <v>658.17513229999997</v>
      </c>
      <c r="J21" s="108">
        <v>140.47462542376476</v>
      </c>
      <c r="K21" s="109">
        <v>0</v>
      </c>
      <c r="L21" s="109">
        <v>38.899868699999999</v>
      </c>
      <c r="M21" s="109">
        <v>33.510861033450517</v>
      </c>
      <c r="N21" s="109">
        <v>0</v>
      </c>
      <c r="O21" s="109">
        <v>658.17513229999997</v>
      </c>
      <c r="P21" s="109">
        <v>111.45244732848838</v>
      </c>
      <c r="Q21" s="109">
        <v>0</v>
      </c>
      <c r="R21" s="109">
        <v>38.899868699999999</v>
      </c>
      <c r="S21" s="109">
        <v>28.560136152754581</v>
      </c>
      <c r="T21" s="107">
        <v>0</v>
      </c>
      <c r="U21" s="109">
        <v>658.17513229999997</v>
      </c>
      <c r="V21" s="109">
        <v>41.386711361264766</v>
      </c>
      <c r="W21" s="109">
        <v>0</v>
      </c>
      <c r="X21" s="109">
        <v>38.899868699999999</v>
      </c>
      <c r="Y21" s="109">
        <v>16.608029002200517</v>
      </c>
      <c r="Z21" s="107">
        <v>0</v>
      </c>
      <c r="AA21" s="109">
        <v>658.17513229999997</v>
      </c>
      <c r="AB21" s="109">
        <v>118.36572112688975</v>
      </c>
      <c r="AC21" s="107">
        <v>0</v>
      </c>
      <c r="AD21" s="109">
        <v>38.899868699999999</v>
      </c>
      <c r="AE21" s="109">
        <v>20.833737010013017</v>
      </c>
      <c r="AF21" s="107">
        <v>0</v>
      </c>
      <c r="AG21" s="109">
        <v>24.150113399999995</v>
      </c>
      <c r="AH21" s="109">
        <v>9.3427445999999996</v>
      </c>
      <c r="AI21" s="109">
        <v>658.17513229999997</v>
      </c>
      <c r="AJ21" s="109">
        <v>95.819091175563671</v>
      </c>
      <c r="AK21" s="106">
        <v>0</v>
      </c>
      <c r="AL21" s="109">
        <v>38.899868699999999</v>
      </c>
      <c r="AM21" s="109">
        <v>19.596055789839031</v>
      </c>
      <c r="AN21" s="106">
        <v>0</v>
      </c>
      <c r="AO21" s="109">
        <v>24.150113399999995</v>
      </c>
      <c r="AP21" s="109">
        <v>9.3427445999999996</v>
      </c>
      <c r="AQ21" s="109">
        <v>658.17513229999997</v>
      </c>
      <c r="AR21" s="109">
        <v>41.386711361264766</v>
      </c>
      <c r="AS21" s="109">
        <v>4.3971947002895334E-2</v>
      </c>
      <c r="AT21" s="146">
        <v>38.899868699999999</v>
      </c>
      <c r="AU21" s="147">
        <v>16.608029002200517</v>
      </c>
      <c r="AV21" s="147">
        <v>2.5108127573931827E-2</v>
      </c>
      <c r="AW21" s="147">
        <v>24.150113399999995</v>
      </c>
      <c r="AX21" s="147">
        <v>9.3427445999999996</v>
      </c>
      <c r="AY21" s="147">
        <v>658.17513229999997</v>
      </c>
      <c r="AZ21" s="147">
        <v>118.36572112688975</v>
      </c>
      <c r="BA21" s="106">
        <v>0</v>
      </c>
      <c r="BB21" s="147">
        <v>16.671372299999998</v>
      </c>
      <c r="BC21" s="147">
        <v>20.833737010013017</v>
      </c>
      <c r="BD21" s="147">
        <v>815.64175342609678</v>
      </c>
      <c r="BE21" s="147">
        <v>329.08756614999999</v>
      </c>
      <c r="BF21" s="147">
        <v>59.182860563444876</v>
      </c>
      <c r="BG21" s="147">
        <v>2032.554845537004</v>
      </c>
      <c r="BH21" s="147">
        <v>33.342744599999996</v>
      </c>
      <c r="BI21" s="147">
        <v>41.667474020026035</v>
      </c>
      <c r="BJ21" s="106">
        <v>0</v>
      </c>
      <c r="BK21" s="147">
        <v>658.17513229999997</v>
      </c>
      <c r="BL21" s="147">
        <v>41.386711361264766</v>
      </c>
      <c r="BM21" s="147">
        <v>4.3971947002895334E-2</v>
      </c>
      <c r="BN21" s="147">
        <v>16.671372299999998</v>
      </c>
      <c r="BO21" s="147">
        <v>8.3040145011002586</v>
      </c>
      <c r="BP21" s="147">
        <v>815.64175342609678</v>
      </c>
      <c r="BQ21" s="147">
        <v>329.08756614999999</v>
      </c>
      <c r="BR21" s="147">
        <v>20.693355680632383</v>
      </c>
      <c r="BS21" s="147">
        <v>2032.554845537004</v>
      </c>
      <c r="BT21" s="147">
        <v>9.3427445999999996</v>
      </c>
      <c r="BU21" s="147">
        <v>16.608029002200517</v>
      </c>
      <c r="BV21" s="147">
        <v>2.5108127573931827E-2</v>
      </c>
      <c r="BW21" s="147">
        <v>658.17513229999997</v>
      </c>
      <c r="BX21" s="147">
        <v>38.899868699999999</v>
      </c>
      <c r="BY21" s="147">
        <v>125.68659224846726</v>
      </c>
      <c r="BZ21" s="147">
        <v>24.63865067912074</v>
      </c>
      <c r="CA21" s="147">
        <v>1016.277422768502</v>
      </c>
      <c r="CB21" s="147">
        <v>407.82087671304839</v>
      </c>
      <c r="CC21" s="147">
        <v>658.17513229999997</v>
      </c>
      <c r="CD21" s="147">
        <v>125.73535589251478</v>
      </c>
      <c r="CE21" s="147">
        <v>2371.3139864598379</v>
      </c>
      <c r="CF21" s="147">
        <v>38.899868699999999</v>
      </c>
      <c r="CG21" s="147">
        <v>25.059445017825517</v>
      </c>
      <c r="CH21" s="147">
        <v>951.58204566377947</v>
      </c>
      <c r="CI21" s="147">
        <v>658.17513229999997</v>
      </c>
      <c r="CJ21" s="147">
        <v>41.386808138942257</v>
      </c>
      <c r="CK21" s="147">
        <v>2371.4019303538439</v>
      </c>
      <c r="CL21" s="147">
        <v>38.899868699999999</v>
      </c>
      <c r="CM21" s="147">
        <v>16.608029002200517</v>
      </c>
      <c r="CN21" s="147">
        <v>951.58204566377947</v>
      </c>
    </row>
    <row r="22" spans="1:92" x14ac:dyDescent="0.25">
      <c r="A22" s="119"/>
      <c r="B22" s="114"/>
      <c r="C22" s="110"/>
      <c r="D22" s="110"/>
      <c r="E22" s="111"/>
      <c r="F22" s="111"/>
      <c r="G22" s="112"/>
      <c r="H22" s="112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13"/>
      <c r="AN22" s="113"/>
      <c r="AO22" s="113"/>
      <c r="AP22" s="113"/>
      <c r="AQ22" s="113"/>
      <c r="AR22" s="119"/>
      <c r="AS22" s="119"/>
      <c r="AT22" s="119"/>
      <c r="AU22" s="119"/>
      <c r="AV22" s="119"/>
      <c r="AW22" s="55"/>
      <c r="AX22" s="55"/>
      <c r="AY22" s="55"/>
      <c r="AZ22" s="55"/>
      <c r="BA22" s="55"/>
      <c r="BB22" s="55"/>
      <c r="BC22" s="55"/>
      <c r="BD22" s="55"/>
      <c r="BE22" s="55"/>
      <c r="BF22" s="55"/>
      <c r="BG22" s="55"/>
      <c r="BH22" s="55"/>
      <c r="BI22" s="55"/>
      <c r="BJ22" s="55"/>
      <c r="BK22" s="55"/>
      <c r="BL22" s="55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5"/>
      <c r="CA22" s="55"/>
      <c r="CB22" s="55"/>
      <c r="CC22" s="55"/>
      <c r="CD22" s="55"/>
      <c r="CE22" s="55"/>
      <c r="CF22" s="55"/>
      <c r="CG22" s="55"/>
      <c r="CH22" s="55"/>
      <c r="CI22" s="55"/>
      <c r="CJ22" s="55"/>
      <c r="CK22" s="55"/>
      <c r="CL22" s="55"/>
      <c r="CM22" s="55"/>
      <c r="CN22" s="55"/>
    </row>
    <row r="23" spans="1:92" x14ac:dyDescent="0.25">
      <c r="A23" s="119"/>
      <c r="B23" s="114"/>
      <c r="C23" s="115"/>
      <c r="D23" s="115"/>
      <c r="E23" s="116"/>
      <c r="F23" s="116"/>
      <c r="G23" s="117"/>
      <c r="H23" s="117"/>
      <c r="I23" s="118"/>
      <c r="J23" s="118"/>
      <c r="K23" s="118"/>
      <c r="L23" s="119"/>
      <c r="M23" s="55"/>
      <c r="N23" s="55"/>
      <c r="O23" s="55"/>
      <c r="P23" s="55"/>
      <c r="Q23" s="55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  <c r="AE23" s="119"/>
      <c r="AF23" s="119"/>
      <c r="AG23" s="119"/>
      <c r="AH23" s="119"/>
      <c r="AI23" s="119"/>
      <c r="AJ23" s="119"/>
      <c r="AK23" s="119"/>
      <c r="AL23" s="119"/>
      <c r="AM23" s="119"/>
      <c r="AN23" s="119"/>
      <c r="AO23" s="119"/>
      <c r="AP23" s="119"/>
      <c r="AQ23" s="119"/>
      <c r="AR23" s="119"/>
      <c r="AS23" s="119"/>
      <c r="AT23" s="119"/>
      <c r="AU23" s="119"/>
      <c r="AV23" s="119"/>
      <c r="AW23" s="55"/>
      <c r="AX23" s="55"/>
      <c r="AY23" s="55"/>
      <c r="AZ23" s="55"/>
      <c r="BA23" s="55"/>
      <c r="BB23" s="55"/>
      <c r="BC23" s="55"/>
      <c r="BD23" s="55"/>
      <c r="BE23" s="55"/>
      <c r="BF23" s="55"/>
      <c r="BG23" s="55"/>
      <c r="BH23" s="55"/>
      <c r="BI23" s="55"/>
      <c r="BJ23" s="55"/>
      <c r="BK23" s="55"/>
      <c r="BL23" s="55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5"/>
      <c r="CA23" s="55"/>
      <c r="CB23" s="55"/>
      <c r="CC23" s="55"/>
      <c r="CD23" s="55"/>
      <c r="CE23" s="55"/>
      <c r="CF23" s="55"/>
      <c r="CG23" s="55"/>
      <c r="CH23" s="55"/>
      <c r="CI23" s="55"/>
      <c r="CJ23" s="55"/>
      <c r="CK23" s="55"/>
      <c r="CL23" s="55"/>
      <c r="CM23" s="55"/>
      <c r="CN23" s="55"/>
    </row>
    <row r="24" spans="1:92" ht="15.75" thickBot="1" x14ac:dyDescent="0.3">
      <c r="A24" s="119"/>
      <c r="B24" s="114"/>
      <c r="C24" s="120" t="s">
        <v>94</v>
      </c>
      <c r="D24" s="120"/>
      <c r="E24" s="121"/>
      <c r="F24" s="122"/>
      <c r="G24" s="123"/>
      <c r="H24" s="180" t="s">
        <v>192</v>
      </c>
      <c r="I24" s="180"/>
      <c r="J24" s="180"/>
      <c r="K24" s="180"/>
      <c r="L24" s="180"/>
      <c r="M24" s="55"/>
      <c r="N24" s="55"/>
      <c r="O24" s="124" t="s">
        <v>193</v>
      </c>
      <c r="P24" s="125"/>
      <c r="Q24" s="126"/>
      <c r="R24" s="126"/>
      <c r="S24" s="127"/>
      <c r="T24" s="127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  <c r="AN24" s="119"/>
      <c r="AO24" s="119"/>
      <c r="AP24" s="119"/>
      <c r="AQ24" s="119"/>
      <c r="AR24" s="119"/>
      <c r="AS24" s="119"/>
      <c r="AT24" s="119"/>
      <c r="AU24" s="119"/>
      <c r="AV24" s="119"/>
      <c r="AW24" s="55"/>
      <c r="AX24" s="55"/>
      <c r="AY24" s="55"/>
      <c r="AZ24" s="55"/>
      <c r="BA24" s="55"/>
      <c r="BB24" s="55"/>
      <c r="BC24" s="55"/>
      <c r="BD24" s="55"/>
      <c r="BE24" s="55"/>
      <c r="BF24" s="55"/>
      <c r="BG24" s="55"/>
      <c r="BH24" s="55"/>
      <c r="BI24" s="55"/>
      <c r="BJ24" s="55"/>
      <c r="BK24" s="55"/>
      <c r="BL24" s="55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5"/>
      <c r="CA24" s="55"/>
      <c r="CB24" s="55"/>
      <c r="CC24" s="55"/>
      <c r="CD24" s="55"/>
      <c r="CE24" s="55"/>
      <c r="CF24" s="55"/>
      <c r="CG24" s="55"/>
      <c r="CH24" s="55"/>
      <c r="CI24" s="55"/>
      <c r="CJ24" s="55"/>
      <c r="CK24" s="55"/>
      <c r="CL24" s="55"/>
      <c r="CM24" s="55"/>
      <c r="CN24" s="55"/>
    </row>
    <row r="25" spans="1:92" ht="16.5" thickTop="1" thickBot="1" x14ac:dyDescent="0.3">
      <c r="A25" s="119"/>
      <c r="B25" s="114"/>
      <c r="C25" s="181" t="s">
        <v>95</v>
      </c>
      <c r="D25" s="182"/>
      <c r="E25" s="183"/>
      <c r="F25" s="128" t="s">
        <v>96</v>
      </c>
      <c r="G25" s="129"/>
      <c r="H25" s="173" t="s">
        <v>194</v>
      </c>
      <c r="I25" s="174"/>
      <c r="J25" s="174"/>
      <c r="K25" s="175"/>
      <c r="L25" s="130">
        <v>1.4</v>
      </c>
      <c r="M25" s="55"/>
      <c r="N25" s="55"/>
      <c r="O25" s="184" t="s">
        <v>129</v>
      </c>
      <c r="P25" s="185"/>
      <c r="Q25" s="185"/>
      <c r="R25" s="186"/>
      <c r="S25" s="131" t="s">
        <v>130</v>
      </c>
      <c r="T25" s="132"/>
      <c r="U25" s="119"/>
      <c r="V25" s="55"/>
      <c r="W25" s="55"/>
      <c r="X25" s="55"/>
      <c r="Y25" s="55"/>
      <c r="Z25" s="55"/>
      <c r="AA25" s="55"/>
      <c r="AB25" s="119"/>
      <c r="AC25" s="119"/>
      <c r="AD25" s="119"/>
      <c r="AE25" s="55"/>
      <c r="AF25" s="55"/>
      <c r="AG25" s="119"/>
      <c r="AH25" s="119"/>
      <c r="AI25" s="119"/>
      <c r="AJ25" s="119"/>
      <c r="AK25" s="119"/>
      <c r="AL25" s="119"/>
      <c r="AM25" s="119"/>
      <c r="AN25" s="119"/>
      <c r="AO25" s="119"/>
      <c r="AP25" s="119"/>
      <c r="AQ25" s="119"/>
      <c r="AR25" s="119"/>
      <c r="AS25" s="119"/>
      <c r="AT25" s="119"/>
      <c r="AU25" s="119"/>
      <c r="AV25" s="119"/>
      <c r="AW25" s="55"/>
      <c r="AX25" s="55"/>
      <c r="AY25" s="55"/>
      <c r="AZ25" s="55"/>
      <c r="BA25" s="55"/>
      <c r="BB25" s="55"/>
      <c r="BC25" s="55"/>
      <c r="BD25" s="55"/>
      <c r="BE25" s="55"/>
      <c r="BF25" s="55"/>
      <c r="BG25" s="55"/>
      <c r="BH25" s="55"/>
      <c r="BI25" s="55"/>
      <c r="BJ25" s="55"/>
      <c r="BK25" s="55"/>
      <c r="BL25" s="55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5"/>
      <c r="CA25" s="55"/>
      <c r="CB25" s="55"/>
      <c r="CC25" s="55"/>
      <c r="CD25" s="55"/>
      <c r="CE25" s="55"/>
      <c r="CF25" s="55"/>
      <c r="CG25" s="55"/>
      <c r="CH25" s="55"/>
      <c r="CI25" s="55"/>
      <c r="CJ25" s="55"/>
      <c r="CK25" s="55"/>
      <c r="CL25" s="55"/>
      <c r="CM25" s="55"/>
      <c r="CN25" s="55"/>
    </row>
    <row r="26" spans="1:92" ht="16.5" thickTop="1" thickBot="1" x14ac:dyDescent="0.3">
      <c r="A26" s="119"/>
      <c r="B26" s="114"/>
      <c r="C26" s="170" t="s">
        <v>97</v>
      </c>
      <c r="D26" s="171"/>
      <c r="E26" s="172"/>
      <c r="F26" s="133" t="s">
        <v>98</v>
      </c>
      <c r="G26" s="129"/>
      <c r="H26" s="173" t="s">
        <v>195</v>
      </c>
      <c r="I26" s="174"/>
      <c r="J26" s="174"/>
      <c r="K26" s="175"/>
      <c r="L26" s="134">
        <v>1.2</v>
      </c>
      <c r="M26" s="55"/>
      <c r="N26" s="55"/>
      <c r="O26" s="177" t="s">
        <v>196</v>
      </c>
      <c r="P26" s="178"/>
      <c r="Q26" s="178"/>
      <c r="R26" s="179"/>
      <c r="S26" s="135" t="s">
        <v>131</v>
      </c>
      <c r="T26" s="136"/>
      <c r="U26" s="119"/>
      <c r="V26" s="55"/>
      <c r="W26" s="55"/>
      <c r="X26" s="55"/>
      <c r="Y26" s="55"/>
      <c r="Z26" s="55"/>
      <c r="AA26" s="55"/>
      <c r="AB26" s="119"/>
      <c r="AC26" s="119"/>
      <c r="AD26" s="119"/>
      <c r="AE26" s="55"/>
      <c r="AF26" s="55"/>
      <c r="AG26" s="119"/>
      <c r="AH26" s="119"/>
      <c r="AI26" s="119"/>
      <c r="AJ26" s="119"/>
      <c r="AK26" s="119"/>
      <c r="AL26" s="119"/>
      <c r="AM26" s="119"/>
      <c r="AN26" s="119"/>
      <c r="AO26" s="119"/>
      <c r="AP26" s="119"/>
      <c r="AQ26" s="119"/>
      <c r="AR26" s="119"/>
      <c r="AS26" s="119"/>
      <c r="AT26" s="119"/>
      <c r="AU26" s="119"/>
      <c r="AV26" s="119"/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55"/>
      <c r="BH26" s="55"/>
      <c r="BI26" s="55"/>
      <c r="BJ26" s="55"/>
      <c r="BK26" s="55"/>
      <c r="BL26" s="55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5"/>
      <c r="CA26" s="55"/>
      <c r="CB26" s="55"/>
      <c r="CC26" s="55"/>
      <c r="CD26" s="55"/>
      <c r="CE26" s="55"/>
      <c r="CF26" s="55"/>
      <c r="CG26" s="55"/>
      <c r="CH26" s="55"/>
      <c r="CI26" s="55"/>
      <c r="CJ26" s="55"/>
      <c r="CK26" s="55"/>
      <c r="CL26" s="55"/>
      <c r="CM26" s="55"/>
      <c r="CN26" s="55"/>
    </row>
    <row r="27" spans="1:92" ht="16.5" thickTop="1" thickBot="1" x14ac:dyDescent="0.3">
      <c r="A27" s="119"/>
      <c r="B27" s="114"/>
      <c r="C27" s="170" t="s">
        <v>102</v>
      </c>
      <c r="D27" s="171"/>
      <c r="E27" s="172"/>
      <c r="F27" s="133" t="s">
        <v>103</v>
      </c>
      <c r="G27" s="129"/>
      <c r="H27" s="173" t="s">
        <v>197</v>
      </c>
      <c r="I27" s="174"/>
      <c r="J27" s="174"/>
      <c r="K27" s="175"/>
      <c r="L27" s="134">
        <v>1.5</v>
      </c>
      <c r="M27" s="55"/>
      <c r="N27" s="55"/>
      <c r="O27" s="177" t="s">
        <v>104</v>
      </c>
      <c r="P27" s="178"/>
      <c r="Q27" s="178"/>
      <c r="R27" s="179"/>
      <c r="S27" s="137">
        <v>0.40600000000000003</v>
      </c>
      <c r="T27" s="136"/>
      <c r="U27" s="119"/>
      <c r="V27" s="55"/>
      <c r="W27" s="55"/>
      <c r="X27" s="55"/>
      <c r="Y27" s="55"/>
      <c r="Z27" s="55"/>
      <c r="AA27" s="55"/>
      <c r="AB27" s="119"/>
      <c r="AC27" s="119"/>
      <c r="AD27" s="119"/>
      <c r="AE27" s="55"/>
      <c r="AF27" s="55"/>
      <c r="AG27" s="119"/>
      <c r="AH27" s="119"/>
      <c r="AI27" s="119"/>
      <c r="AJ27" s="119"/>
      <c r="AK27" s="119"/>
      <c r="AL27" s="119"/>
      <c r="AM27" s="119"/>
      <c r="AN27" s="119"/>
      <c r="AO27" s="119"/>
      <c r="AP27" s="119"/>
      <c r="AQ27" s="119"/>
      <c r="AR27" s="119"/>
      <c r="AS27" s="119"/>
      <c r="AT27" s="119"/>
      <c r="AU27" s="119"/>
      <c r="AV27" s="119"/>
      <c r="AW27" s="55"/>
      <c r="AX27" s="55"/>
      <c r="AY27" s="55"/>
      <c r="AZ27" s="55"/>
      <c r="BA27" s="55"/>
      <c r="BB27" s="55"/>
      <c r="BC27" s="55"/>
      <c r="BD27" s="55"/>
      <c r="BE27" s="55"/>
      <c r="BF27" s="55"/>
      <c r="BG27" s="55"/>
      <c r="BH27" s="55"/>
      <c r="BI27" s="55"/>
      <c r="BJ27" s="55"/>
      <c r="BK27" s="55"/>
      <c r="BL27" s="55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5"/>
      <c r="CA27" s="55"/>
      <c r="CB27" s="55"/>
      <c r="CC27" s="55"/>
      <c r="CD27" s="55"/>
      <c r="CE27" s="55"/>
      <c r="CF27" s="55"/>
      <c r="CG27" s="55"/>
      <c r="CH27" s="55"/>
      <c r="CI27" s="55"/>
      <c r="CJ27" s="55"/>
      <c r="CK27" s="55"/>
      <c r="CL27" s="55"/>
      <c r="CM27" s="55"/>
      <c r="CN27" s="55"/>
    </row>
    <row r="28" spans="1:92" ht="16.5" thickTop="1" thickBot="1" x14ac:dyDescent="0.3">
      <c r="A28" s="119"/>
      <c r="B28" s="114"/>
      <c r="C28" s="170" t="s">
        <v>104</v>
      </c>
      <c r="D28" s="171"/>
      <c r="E28" s="172"/>
      <c r="F28" s="138">
        <v>0.95899999999999996</v>
      </c>
      <c r="G28" s="139"/>
      <c r="H28" s="173" t="s">
        <v>198</v>
      </c>
      <c r="I28" s="174"/>
      <c r="J28" s="174"/>
      <c r="K28" s="175"/>
      <c r="L28" s="134">
        <v>1.4</v>
      </c>
      <c r="M28" s="55"/>
      <c r="N28" s="55"/>
      <c r="O28" s="177" t="s">
        <v>108</v>
      </c>
      <c r="P28" s="178"/>
      <c r="Q28" s="178"/>
      <c r="R28" s="179"/>
      <c r="S28" s="135">
        <v>4900</v>
      </c>
      <c r="T28" s="136"/>
      <c r="U28" s="119"/>
      <c r="V28" s="55"/>
      <c r="W28" s="55"/>
      <c r="X28" s="55"/>
      <c r="Y28" s="55"/>
      <c r="Z28" s="55"/>
      <c r="AA28" s="55"/>
      <c r="AB28" s="119"/>
      <c r="AC28" s="119"/>
      <c r="AD28" s="119"/>
      <c r="AE28" s="55"/>
      <c r="AF28" s="55"/>
      <c r="AG28" s="119"/>
      <c r="AH28" s="119"/>
      <c r="AI28" s="119"/>
      <c r="AJ28" s="119"/>
      <c r="AK28" s="119"/>
      <c r="AL28" s="119"/>
      <c r="AM28" s="119"/>
      <c r="AN28" s="119"/>
      <c r="AO28" s="119"/>
      <c r="AP28" s="119"/>
      <c r="AQ28" s="119"/>
      <c r="AR28" s="119"/>
      <c r="AS28" s="119"/>
      <c r="AT28" s="119"/>
      <c r="AU28" s="119"/>
      <c r="AV28" s="119"/>
      <c r="AW28" s="55"/>
      <c r="AX28" s="55"/>
      <c r="AY28" s="55"/>
      <c r="AZ28" s="55"/>
      <c r="BA28" s="55"/>
      <c r="BB28" s="55"/>
      <c r="BC28" s="55"/>
      <c r="BD28" s="55"/>
      <c r="BE28" s="55"/>
      <c r="BF28" s="55"/>
      <c r="BG28" s="55"/>
      <c r="BH28" s="55"/>
      <c r="BI28" s="55"/>
      <c r="BJ28" s="55"/>
      <c r="BK28" s="55"/>
      <c r="BL28" s="55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5"/>
      <c r="CA28" s="55"/>
      <c r="CB28" s="55"/>
      <c r="CC28" s="55"/>
      <c r="CD28" s="55"/>
      <c r="CE28" s="55"/>
      <c r="CF28" s="55"/>
      <c r="CG28" s="55"/>
      <c r="CH28" s="55"/>
      <c r="CI28" s="55"/>
      <c r="CJ28" s="55"/>
      <c r="CK28" s="55"/>
      <c r="CL28" s="55"/>
      <c r="CM28" s="55"/>
      <c r="CN28" s="55"/>
    </row>
    <row r="29" spans="1:92" ht="16.5" thickTop="1" thickBot="1" x14ac:dyDescent="0.3">
      <c r="A29" s="119"/>
      <c r="B29" s="114"/>
      <c r="C29" s="170" t="s">
        <v>108</v>
      </c>
      <c r="D29" s="171"/>
      <c r="E29" s="172"/>
      <c r="F29" s="133">
        <v>8459</v>
      </c>
      <c r="G29" s="129"/>
      <c r="H29" s="173" t="s">
        <v>199</v>
      </c>
      <c r="I29" s="174"/>
      <c r="J29" s="174"/>
      <c r="K29" s="175"/>
      <c r="L29" s="134">
        <v>1.4</v>
      </c>
      <c r="M29" s="55"/>
      <c r="N29" s="55"/>
      <c r="O29" s="176" t="s">
        <v>113</v>
      </c>
      <c r="P29" s="176"/>
      <c r="Q29" s="176"/>
      <c r="R29" s="176"/>
      <c r="S29" s="148">
        <v>13.5</v>
      </c>
      <c r="T29" s="149"/>
      <c r="U29" s="119"/>
      <c r="V29" s="55"/>
      <c r="W29" s="55"/>
      <c r="X29" s="55"/>
      <c r="Y29" s="55"/>
      <c r="Z29" s="55"/>
      <c r="AA29" s="55"/>
      <c r="AB29" s="119"/>
      <c r="AC29" s="119"/>
      <c r="AD29" s="119"/>
      <c r="AE29" s="55"/>
      <c r="AF29" s="55"/>
      <c r="AG29" s="119"/>
      <c r="AH29" s="119"/>
      <c r="AI29" s="119"/>
      <c r="AJ29" s="119"/>
      <c r="AK29" s="119"/>
      <c r="AL29" s="119"/>
      <c r="AM29" s="119"/>
      <c r="AN29" s="119"/>
      <c r="AO29" s="119"/>
      <c r="AP29" s="119"/>
      <c r="AQ29" s="119"/>
      <c r="AR29" s="119"/>
      <c r="AS29" s="119"/>
      <c r="AT29" s="119"/>
      <c r="AU29" s="119"/>
      <c r="AV29" s="119"/>
      <c r="AW29" s="55"/>
      <c r="AX29" s="55"/>
      <c r="AY29" s="55"/>
      <c r="AZ29" s="55"/>
      <c r="BA29" s="55"/>
      <c r="BB29" s="55"/>
      <c r="BC29" s="55"/>
      <c r="BD29" s="55"/>
      <c r="BE29" s="55"/>
      <c r="BF29" s="55"/>
      <c r="BG29" s="55"/>
      <c r="BH29" s="55"/>
      <c r="BI29" s="55"/>
      <c r="BJ29" s="55"/>
      <c r="BK29" s="55"/>
      <c r="BL29" s="55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5"/>
      <c r="CA29" s="55"/>
      <c r="CB29" s="55"/>
      <c r="CC29" s="55"/>
      <c r="CD29" s="55"/>
      <c r="CE29" s="55"/>
      <c r="CF29" s="55"/>
      <c r="CG29" s="55"/>
      <c r="CH29" s="55"/>
      <c r="CI29" s="55"/>
      <c r="CJ29" s="55"/>
      <c r="CK29" s="55"/>
      <c r="CL29" s="55"/>
      <c r="CM29" s="55"/>
      <c r="CN29" s="55"/>
    </row>
    <row r="30" spans="1:92" ht="16.5" thickTop="1" thickBot="1" x14ac:dyDescent="0.3">
      <c r="A30" s="119"/>
      <c r="B30" s="114"/>
      <c r="C30" s="170" t="s">
        <v>113</v>
      </c>
      <c r="D30" s="171"/>
      <c r="E30" s="172"/>
      <c r="F30" s="133">
        <v>21.8</v>
      </c>
      <c r="G30" s="129"/>
      <c r="H30" s="173" t="s">
        <v>200</v>
      </c>
      <c r="I30" s="174"/>
      <c r="J30" s="174"/>
      <c r="K30" s="175"/>
      <c r="L30" s="134">
        <v>1.2</v>
      </c>
      <c r="M30" s="55"/>
      <c r="N30" s="55"/>
      <c r="O30" s="55"/>
      <c r="P30" s="55"/>
      <c r="Q30" s="55"/>
      <c r="R30" s="55"/>
      <c r="S30" s="55"/>
      <c r="T30" s="55"/>
      <c r="U30" s="119"/>
      <c r="V30" s="55"/>
      <c r="W30" s="55"/>
      <c r="X30" s="55"/>
      <c r="Y30" s="55"/>
      <c r="Z30" s="55"/>
      <c r="AA30" s="55"/>
      <c r="AB30" s="119"/>
      <c r="AC30" s="119"/>
      <c r="AD30" s="119"/>
      <c r="AE30" s="55"/>
      <c r="AF30" s="55"/>
      <c r="AG30" s="119"/>
      <c r="AH30" s="119"/>
      <c r="AI30" s="119"/>
      <c r="AJ30" s="119"/>
      <c r="AK30" s="119"/>
      <c r="AL30" s="119"/>
      <c r="AM30" s="119"/>
      <c r="AN30" s="119"/>
      <c r="AO30" s="119"/>
      <c r="AP30" s="119"/>
      <c r="AQ30" s="119"/>
      <c r="AR30" s="119"/>
      <c r="AS30" s="119"/>
      <c r="AT30" s="119"/>
      <c r="AU30" s="119"/>
      <c r="AV30" s="119"/>
      <c r="AW30" s="55"/>
      <c r="AX30" s="55"/>
      <c r="AY30" s="55"/>
      <c r="AZ30" s="55"/>
      <c r="BA30" s="55"/>
      <c r="BB30" s="55"/>
      <c r="BC30" s="55"/>
      <c r="BD30" s="55"/>
      <c r="BE30" s="55"/>
      <c r="BF30" s="55"/>
      <c r="BG30" s="55"/>
      <c r="BH30" s="55"/>
      <c r="BI30" s="55"/>
      <c r="BJ30" s="55"/>
      <c r="BK30" s="55"/>
      <c r="BL30" s="55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5"/>
      <c r="CA30" s="55"/>
      <c r="CB30" s="55"/>
      <c r="CC30" s="55"/>
      <c r="CD30" s="55"/>
      <c r="CE30" s="55"/>
      <c r="CF30" s="55"/>
      <c r="CG30" s="55"/>
      <c r="CH30" s="55"/>
      <c r="CI30" s="55"/>
      <c r="CJ30" s="55"/>
      <c r="CK30" s="55"/>
      <c r="CL30" s="55"/>
      <c r="CM30" s="55"/>
      <c r="CN30" s="55"/>
    </row>
    <row r="31" spans="1:92" ht="16.5" thickTop="1" thickBot="1" x14ac:dyDescent="0.3">
      <c r="A31" s="119"/>
      <c r="B31" s="114"/>
      <c r="C31" s="170" t="s">
        <v>201</v>
      </c>
      <c r="D31" s="171"/>
      <c r="E31" s="172"/>
      <c r="F31" s="140">
        <v>30</v>
      </c>
      <c r="G31" s="129"/>
      <c r="H31" s="173" t="s">
        <v>191</v>
      </c>
      <c r="I31" s="174"/>
      <c r="J31" s="174"/>
      <c r="K31" s="175"/>
      <c r="L31" s="134">
        <v>1.4</v>
      </c>
      <c r="M31" s="55"/>
      <c r="N31" s="55"/>
      <c r="O31" s="55"/>
      <c r="P31" s="55"/>
      <c r="Q31" s="55"/>
      <c r="R31" s="55"/>
      <c r="S31" s="55"/>
      <c r="T31" s="55"/>
      <c r="U31" s="119"/>
      <c r="V31" s="119"/>
      <c r="W31" s="119"/>
      <c r="X31" s="119"/>
      <c r="Y31" s="119"/>
      <c r="Z31" s="119"/>
      <c r="AA31" s="119"/>
      <c r="AB31" s="119"/>
      <c r="AC31" s="119"/>
      <c r="AD31" s="119"/>
      <c r="AE31" s="55"/>
      <c r="AF31" s="55"/>
      <c r="AG31" s="119"/>
      <c r="AH31" s="119"/>
      <c r="AI31" s="119"/>
      <c r="AJ31" s="119"/>
      <c r="AK31" s="119"/>
      <c r="AL31" s="119"/>
      <c r="AM31" s="119"/>
      <c r="AN31" s="119"/>
      <c r="AO31" s="119"/>
      <c r="AP31" s="119"/>
      <c r="AQ31" s="119"/>
      <c r="AR31" s="119"/>
      <c r="AS31" s="119"/>
      <c r="AT31" s="119"/>
      <c r="AU31" s="119"/>
      <c r="AV31" s="119"/>
      <c r="AW31" s="55"/>
      <c r="AX31" s="55"/>
      <c r="AY31" s="55"/>
      <c r="AZ31" s="55"/>
      <c r="BA31" s="55"/>
      <c r="BB31" s="55"/>
      <c r="BC31" s="55"/>
      <c r="BD31" s="55"/>
      <c r="BE31" s="55"/>
      <c r="BF31" s="55"/>
      <c r="BG31" s="55"/>
      <c r="BH31" s="55"/>
      <c r="BI31" s="55"/>
      <c r="BJ31" s="55"/>
      <c r="BK31" s="55"/>
      <c r="BL31" s="55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5"/>
      <c r="CA31" s="55"/>
      <c r="CB31" s="55"/>
      <c r="CC31" s="55"/>
      <c r="CD31" s="55"/>
      <c r="CE31" s="55"/>
      <c r="CF31" s="55"/>
      <c r="CG31" s="55"/>
      <c r="CH31" s="55"/>
      <c r="CI31" s="55"/>
      <c r="CJ31" s="55"/>
      <c r="CK31" s="55"/>
      <c r="CL31" s="55"/>
      <c r="CM31" s="55"/>
      <c r="CN31" s="55"/>
    </row>
    <row r="32" spans="1:92" ht="16.5" thickTop="1" thickBot="1" x14ac:dyDescent="0.3">
      <c r="A32" s="119"/>
      <c r="B32" s="114"/>
      <c r="C32" s="170" t="s">
        <v>202</v>
      </c>
      <c r="D32" s="171"/>
      <c r="E32" s="172"/>
      <c r="F32" s="133">
        <v>7556</v>
      </c>
      <c r="G32" s="127"/>
      <c r="H32" s="173" t="s">
        <v>203</v>
      </c>
      <c r="I32" s="174"/>
      <c r="J32" s="174"/>
      <c r="K32" s="175"/>
      <c r="L32" s="134">
        <v>1.2</v>
      </c>
      <c r="M32" s="55"/>
      <c r="N32" s="55"/>
      <c r="O32" s="55"/>
      <c r="P32" s="55"/>
      <c r="Q32" s="55"/>
      <c r="R32" s="55"/>
      <c r="S32" s="55"/>
      <c r="T32" s="55"/>
      <c r="U32" s="119"/>
      <c r="V32" s="119"/>
      <c r="W32" s="119"/>
      <c r="X32" s="119"/>
      <c r="Y32" s="119"/>
      <c r="Z32" s="119"/>
      <c r="AA32" s="119"/>
      <c r="AB32" s="119"/>
      <c r="AC32" s="119"/>
      <c r="AD32" s="119"/>
      <c r="AE32" s="55"/>
      <c r="AF32" s="55"/>
      <c r="AG32" s="119"/>
      <c r="AH32" s="119"/>
      <c r="AI32" s="119"/>
      <c r="AJ32" s="119"/>
      <c r="AK32" s="119"/>
      <c r="AL32" s="119"/>
      <c r="AM32" s="119"/>
      <c r="AN32" s="119"/>
      <c r="AO32" s="119"/>
      <c r="AP32" s="119"/>
      <c r="AQ32" s="119"/>
      <c r="AR32" s="119"/>
      <c r="AS32" s="119"/>
      <c r="AT32" s="119"/>
      <c r="AU32" s="119"/>
      <c r="AV32" s="119"/>
      <c r="AW32" s="55"/>
      <c r="AX32" s="55"/>
      <c r="AY32" s="55"/>
      <c r="AZ32" s="55"/>
      <c r="BA32" s="55"/>
      <c r="BB32" s="55"/>
      <c r="BC32" s="55"/>
      <c r="BD32" s="55"/>
      <c r="BE32" s="55"/>
      <c r="BF32" s="55"/>
      <c r="BG32" s="55"/>
      <c r="BH32" s="55"/>
      <c r="BI32" s="55"/>
      <c r="BJ32" s="55"/>
      <c r="BK32" s="55"/>
      <c r="BL32" s="55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5"/>
      <c r="CA32" s="55"/>
      <c r="CB32" s="55"/>
      <c r="CC32" s="55"/>
      <c r="CD32" s="55"/>
      <c r="CE32" s="55"/>
      <c r="CF32" s="55"/>
      <c r="CG32" s="55"/>
      <c r="CH32" s="55"/>
      <c r="CI32" s="55"/>
      <c r="CJ32" s="55"/>
      <c r="CK32" s="55"/>
      <c r="CL32" s="55"/>
      <c r="CM32" s="55"/>
      <c r="CN32" s="55"/>
    </row>
    <row r="33" spans="1:92" ht="16.5" thickTop="1" thickBot="1" x14ac:dyDescent="0.3">
      <c r="A33" s="119"/>
      <c r="B33" s="114"/>
      <c r="C33" s="170" t="s">
        <v>115</v>
      </c>
      <c r="D33" s="171"/>
      <c r="E33" s="172"/>
      <c r="F33" s="133">
        <v>281.10000000000002</v>
      </c>
      <c r="G33" s="55"/>
      <c r="H33" s="173" t="s">
        <v>204</v>
      </c>
      <c r="I33" s="174"/>
      <c r="J33" s="174"/>
      <c r="K33" s="175"/>
      <c r="L33" s="141">
        <v>1.4</v>
      </c>
      <c r="M33" s="55"/>
      <c r="N33" s="55"/>
      <c r="O33" s="55"/>
      <c r="P33" s="55"/>
      <c r="Q33" s="55"/>
      <c r="R33" s="55"/>
      <c r="S33" s="55"/>
      <c r="T33" s="55"/>
      <c r="U33" s="119"/>
      <c r="V33" s="119"/>
      <c r="W33" s="119"/>
      <c r="X33" s="119"/>
      <c r="Y33" s="119"/>
      <c r="Z33" s="119"/>
      <c r="AA33" s="119"/>
      <c r="AB33" s="119"/>
      <c r="AC33" s="119"/>
      <c r="AD33" s="119"/>
      <c r="AE33" s="55"/>
      <c r="AF33" s="55"/>
      <c r="AG33" s="119"/>
      <c r="AH33" s="119"/>
      <c r="AI33" s="119"/>
      <c r="AJ33" s="119"/>
      <c r="AK33" s="119"/>
      <c r="AL33" s="119"/>
      <c r="AM33" s="119"/>
      <c r="AN33" s="119"/>
      <c r="AO33" s="119"/>
      <c r="AP33" s="119"/>
      <c r="AQ33" s="119"/>
      <c r="AR33" s="119"/>
      <c r="AS33" s="119"/>
      <c r="AT33" s="119"/>
      <c r="AU33" s="119"/>
      <c r="AV33" s="119"/>
      <c r="AW33" s="55"/>
      <c r="AX33" s="55"/>
      <c r="AY33" s="55"/>
      <c r="AZ33" s="55"/>
      <c r="BA33" s="55"/>
      <c r="BB33" s="55"/>
      <c r="BC33" s="55"/>
      <c r="BD33" s="55"/>
      <c r="BE33" s="55"/>
      <c r="BF33" s="55"/>
      <c r="BG33" s="55"/>
      <c r="BH33" s="55"/>
      <c r="BI33" s="55"/>
      <c r="BJ33" s="55"/>
      <c r="BK33" s="55"/>
      <c r="BL33" s="55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5"/>
      <c r="CA33" s="55"/>
      <c r="CB33" s="55"/>
      <c r="CC33" s="55"/>
      <c r="CD33" s="55"/>
      <c r="CE33" s="55"/>
      <c r="CF33" s="55"/>
      <c r="CG33" s="55"/>
      <c r="CH33" s="55"/>
      <c r="CI33" s="55"/>
      <c r="CJ33" s="55"/>
      <c r="CK33" s="55"/>
      <c r="CL33" s="55"/>
      <c r="CM33" s="55"/>
      <c r="CN33" s="55"/>
    </row>
    <row r="34" spans="1:92" ht="16.5" thickTop="1" thickBot="1" x14ac:dyDescent="0.3">
      <c r="A34" s="119"/>
      <c r="B34" s="114"/>
      <c r="C34" s="142" t="s">
        <v>205</v>
      </c>
      <c r="D34" s="143"/>
      <c r="E34" s="144"/>
      <c r="F34" s="145">
        <v>1.8989999999999999E-5</v>
      </c>
      <c r="G34" s="55"/>
      <c r="H34" s="55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  <c r="AC34" s="119"/>
      <c r="AD34" s="119"/>
      <c r="AE34" s="55"/>
      <c r="AF34" s="55"/>
      <c r="AG34" s="119"/>
      <c r="AH34" s="119"/>
      <c r="AI34" s="119"/>
      <c r="AJ34" s="119"/>
      <c r="AK34" s="119"/>
      <c r="AL34" s="119"/>
      <c r="AM34" s="119"/>
      <c r="AN34" s="119"/>
      <c r="AO34" s="119"/>
      <c r="AP34" s="119"/>
      <c r="AQ34" s="119"/>
      <c r="AR34" s="119"/>
      <c r="AS34" s="119"/>
      <c r="AT34" s="119"/>
      <c r="AU34" s="119"/>
      <c r="AV34" s="119"/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55"/>
      <c r="BK34" s="55"/>
      <c r="BL34" s="55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5"/>
      <c r="CA34" s="55"/>
      <c r="CB34" s="55"/>
      <c r="CC34" s="55"/>
      <c r="CD34" s="55"/>
      <c r="CE34" s="55"/>
      <c r="CF34" s="55"/>
      <c r="CG34" s="55"/>
      <c r="CH34" s="55"/>
      <c r="CI34" s="55"/>
      <c r="CJ34" s="55"/>
      <c r="CK34" s="55"/>
      <c r="CL34" s="55"/>
      <c r="CM34" s="55"/>
      <c r="CN34" s="55"/>
    </row>
    <row r="35" spans="1:92" ht="15.75" thickTop="1" x14ac:dyDescent="0.25">
      <c r="A35" s="119"/>
      <c r="B35" s="114"/>
      <c r="C35" s="55"/>
      <c r="D35" s="55"/>
      <c r="E35" s="55"/>
      <c r="F35" s="55"/>
      <c r="G35" s="55"/>
      <c r="H35" s="55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119"/>
      <c r="AN35" s="119"/>
      <c r="AO35" s="119"/>
      <c r="AP35" s="119"/>
      <c r="AQ35" s="119"/>
      <c r="AR35" s="119"/>
      <c r="AS35" s="119"/>
      <c r="AT35" s="119"/>
      <c r="AU35" s="119"/>
      <c r="AV35" s="119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55"/>
      <c r="BK35" s="55"/>
      <c r="BL35" s="55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5"/>
      <c r="CA35" s="55"/>
      <c r="CB35" s="55"/>
      <c r="CC35" s="55"/>
      <c r="CD35" s="55"/>
      <c r="CE35" s="55"/>
      <c r="CF35" s="55"/>
      <c r="CG35" s="55"/>
      <c r="CH35" s="55"/>
      <c r="CI35" s="55"/>
      <c r="CJ35" s="55"/>
      <c r="CK35" s="55"/>
      <c r="CL35" s="55"/>
      <c r="CM35" s="55"/>
      <c r="CN35" s="55"/>
    </row>
    <row r="36" spans="1:92" x14ac:dyDescent="0.25">
      <c r="A36" s="119"/>
      <c r="B36" s="114"/>
      <c r="C36" s="55"/>
      <c r="D36" s="55"/>
      <c r="E36" s="55"/>
      <c r="F36" s="55"/>
      <c r="G36" s="55"/>
      <c r="H36" s="55"/>
      <c r="I36" s="55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9"/>
      <c r="AB36" s="119"/>
      <c r="AC36" s="119"/>
      <c r="AD36" s="119"/>
      <c r="AE36" s="119"/>
      <c r="AF36" s="119"/>
      <c r="AG36" s="119"/>
      <c r="AH36" s="119"/>
      <c r="AI36" s="119"/>
      <c r="AJ36" s="119"/>
      <c r="AK36" s="119"/>
      <c r="AL36" s="119"/>
      <c r="AM36" s="119"/>
      <c r="AN36" s="119"/>
      <c r="AO36" s="119"/>
      <c r="AP36" s="119"/>
      <c r="AQ36" s="119"/>
      <c r="AR36" s="119"/>
      <c r="AS36" s="119"/>
      <c r="AT36" s="119"/>
      <c r="AU36" s="119"/>
      <c r="AV36" s="119"/>
      <c r="AW36" s="55"/>
      <c r="AX36" s="55"/>
      <c r="AY36" s="55"/>
      <c r="AZ36" s="55"/>
      <c r="BA36" s="55"/>
      <c r="BB36" s="55"/>
      <c r="BC36" s="55"/>
      <c r="BD36" s="55"/>
      <c r="BE36" s="55"/>
      <c r="BF36" s="55"/>
      <c r="BG36" s="55"/>
      <c r="BH36" s="55"/>
      <c r="BI36" s="55"/>
      <c r="BJ36" s="55"/>
      <c r="BK36" s="55"/>
      <c r="BL36" s="55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5"/>
      <c r="CA36" s="55"/>
      <c r="CB36" s="55"/>
      <c r="CC36" s="55"/>
      <c r="CD36" s="55"/>
      <c r="CE36" s="55"/>
      <c r="CF36" s="55"/>
      <c r="CG36" s="55"/>
      <c r="CH36" s="55"/>
      <c r="CI36" s="55"/>
      <c r="CJ36" s="55"/>
      <c r="CK36" s="55"/>
      <c r="CL36" s="55"/>
      <c r="CM36" s="55"/>
      <c r="CN36" s="55"/>
    </row>
    <row r="37" spans="1:92" x14ac:dyDescent="0.25">
      <c r="A37" s="119"/>
      <c r="B37" s="114"/>
      <c r="C37" s="55"/>
      <c r="D37" s="55"/>
      <c r="E37" s="55"/>
      <c r="F37" s="55"/>
      <c r="G37" s="55"/>
      <c r="H37" s="55"/>
      <c r="I37" s="55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19"/>
      <c r="AG37" s="119"/>
      <c r="AH37" s="119"/>
      <c r="AI37" s="119"/>
      <c r="AJ37" s="119"/>
      <c r="AK37" s="119"/>
      <c r="AL37" s="119"/>
      <c r="AM37" s="119"/>
      <c r="AN37" s="119"/>
      <c r="AO37" s="119"/>
      <c r="AP37" s="119"/>
      <c r="AQ37" s="119"/>
      <c r="AR37" s="119"/>
      <c r="AS37" s="119"/>
      <c r="AT37" s="119"/>
      <c r="AU37" s="119"/>
      <c r="AV37" s="119"/>
      <c r="AW37" s="55"/>
      <c r="AX37" s="55"/>
      <c r="AY37" s="55"/>
      <c r="AZ37" s="55"/>
      <c r="BA37" s="55"/>
      <c r="BB37" s="55"/>
      <c r="BC37" s="55"/>
      <c r="BD37" s="55"/>
      <c r="BE37" s="55"/>
      <c r="BF37" s="55"/>
      <c r="BG37" s="55"/>
      <c r="BH37" s="55"/>
      <c r="BI37" s="55"/>
      <c r="BJ37" s="55"/>
      <c r="BK37" s="55"/>
      <c r="BL37" s="55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5"/>
      <c r="CA37" s="55"/>
      <c r="CB37" s="55"/>
      <c r="CC37" s="55"/>
      <c r="CD37" s="55"/>
      <c r="CE37" s="55"/>
      <c r="CF37" s="55"/>
      <c r="CG37" s="55"/>
      <c r="CH37" s="55"/>
      <c r="CI37" s="55"/>
      <c r="CJ37" s="55"/>
      <c r="CK37" s="55"/>
      <c r="CL37" s="55"/>
      <c r="CM37" s="55"/>
      <c r="CN37" s="55"/>
    </row>
    <row r="38" spans="1:92" x14ac:dyDescent="0.25">
      <c r="A38" s="119"/>
      <c r="B38" s="114"/>
      <c r="C38" s="55"/>
      <c r="D38" s="55"/>
      <c r="E38" s="55"/>
      <c r="F38" s="55"/>
      <c r="G38" s="55"/>
      <c r="H38" s="55"/>
      <c r="I38" s="55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19"/>
      <c r="AC38" s="119"/>
      <c r="AD38" s="119"/>
      <c r="AE38" s="119"/>
      <c r="AF38" s="119"/>
      <c r="AG38" s="119"/>
      <c r="AH38" s="119"/>
      <c r="AI38" s="119"/>
      <c r="AJ38" s="119"/>
      <c r="AK38" s="119"/>
      <c r="AL38" s="119"/>
      <c r="AM38" s="119"/>
      <c r="AN38" s="119"/>
      <c r="AO38" s="119"/>
      <c r="AP38" s="119"/>
      <c r="AQ38" s="119"/>
      <c r="AR38" s="119"/>
      <c r="AS38" s="119"/>
      <c r="AT38" s="119"/>
      <c r="AU38" s="119"/>
      <c r="AV38" s="119"/>
      <c r="AW38" s="55"/>
      <c r="AX38" s="55"/>
      <c r="AY38" s="55"/>
      <c r="AZ38" s="55"/>
      <c r="BA38" s="55"/>
      <c r="BB38" s="55"/>
      <c r="BC38" s="55"/>
      <c r="BD38" s="55"/>
      <c r="BE38" s="55"/>
      <c r="BF38" s="55"/>
      <c r="BG38" s="55"/>
      <c r="BH38" s="55"/>
      <c r="BI38" s="55"/>
      <c r="BJ38" s="55"/>
      <c r="BK38" s="55"/>
      <c r="BL38" s="55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5"/>
      <c r="CA38" s="55"/>
      <c r="CB38" s="55"/>
      <c r="CC38" s="55"/>
      <c r="CD38" s="55"/>
      <c r="CE38" s="55"/>
      <c r="CF38" s="55"/>
      <c r="CG38" s="55"/>
      <c r="CH38" s="55"/>
      <c r="CI38" s="55"/>
      <c r="CJ38" s="55"/>
      <c r="CK38" s="55"/>
      <c r="CL38" s="55"/>
      <c r="CM38" s="55"/>
      <c r="CN38" s="55"/>
    </row>
    <row r="39" spans="1:92" x14ac:dyDescent="0.25">
      <c r="A39" s="119"/>
      <c r="B39" s="114"/>
      <c r="C39" s="119"/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19"/>
      <c r="V39" s="119"/>
      <c r="W39" s="119"/>
      <c r="X39" s="119"/>
      <c r="Y39" s="119"/>
      <c r="Z39" s="119"/>
      <c r="AA39" s="119"/>
      <c r="AB39" s="119"/>
      <c r="AC39" s="119"/>
      <c r="AD39" s="119"/>
      <c r="AE39" s="119"/>
      <c r="AF39" s="119"/>
      <c r="AG39" s="119"/>
      <c r="AH39" s="119"/>
      <c r="AI39" s="119"/>
      <c r="AJ39" s="119"/>
      <c r="AK39" s="119"/>
      <c r="AL39" s="119"/>
      <c r="AM39" s="119"/>
      <c r="AN39" s="119"/>
      <c r="AO39" s="119"/>
      <c r="AP39" s="119"/>
      <c r="AQ39" s="119"/>
      <c r="AR39" s="119"/>
      <c r="AS39" s="119"/>
      <c r="AT39" s="119"/>
      <c r="AU39" s="119"/>
      <c r="AV39" s="119"/>
      <c r="AW39" s="55"/>
      <c r="AX39" s="55"/>
      <c r="AY39" s="55"/>
      <c r="AZ39" s="55"/>
      <c r="BA39" s="55"/>
      <c r="BB39" s="55"/>
      <c r="BC39" s="55"/>
      <c r="BD39" s="55"/>
      <c r="BE39" s="55"/>
      <c r="BF39" s="55"/>
      <c r="BG39" s="55"/>
      <c r="BH39" s="55"/>
      <c r="BI39" s="55"/>
      <c r="BJ39" s="55"/>
      <c r="BK39" s="55"/>
      <c r="BL39" s="55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5"/>
      <c r="CA39" s="55"/>
      <c r="CB39" s="55"/>
      <c r="CC39" s="55"/>
      <c r="CD39" s="55"/>
      <c r="CE39" s="55"/>
      <c r="CF39" s="55"/>
      <c r="CG39" s="55"/>
      <c r="CH39" s="55"/>
      <c r="CI39" s="55"/>
      <c r="CJ39" s="55"/>
      <c r="CK39" s="55"/>
      <c r="CL39" s="55"/>
      <c r="CM39" s="55"/>
      <c r="CN39" s="55"/>
    </row>
    <row r="40" spans="1:92" x14ac:dyDescent="0.25">
      <c r="A40" s="119"/>
      <c r="B40" s="119"/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9"/>
      <c r="AB40" s="119"/>
      <c r="AC40" s="119"/>
      <c r="AD40" s="119"/>
      <c r="AE40" s="119"/>
      <c r="AF40" s="119"/>
      <c r="AG40" s="119"/>
      <c r="AH40" s="119"/>
      <c r="AI40" s="119"/>
      <c r="AJ40" s="119"/>
      <c r="AK40" s="119"/>
      <c r="AL40" s="119"/>
      <c r="AM40" s="119"/>
      <c r="AN40" s="119"/>
      <c r="AO40" s="119"/>
      <c r="AP40" s="119"/>
      <c r="AQ40" s="119"/>
      <c r="AR40" s="119"/>
      <c r="AS40" s="119"/>
      <c r="AT40" s="119"/>
      <c r="AU40" s="119"/>
      <c r="AV40" s="119"/>
      <c r="AW40" s="55"/>
      <c r="AX40" s="55"/>
      <c r="AY40" s="55"/>
      <c r="AZ40" s="55"/>
      <c r="BA40" s="55"/>
      <c r="BB40" s="55"/>
      <c r="BC40" s="55"/>
      <c r="BD40" s="55"/>
      <c r="BE40" s="55"/>
      <c r="BF40" s="55"/>
      <c r="BG40" s="55"/>
      <c r="BH40" s="55"/>
      <c r="BI40" s="55"/>
      <c r="BJ40" s="55"/>
      <c r="BK40" s="55"/>
      <c r="BL40" s="55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5"/>
      <c r="CA40" s="55"/>
      <c r="CB40" s="55"/>
      <c r="CC40" s="55"/>
      <c r="CD40" s="55"/>
      <c r="CE40" s="55"/>
      <c r="CF40" s="55"/>
      <c r="CG40" s="55"/>
      <c r="CH40" s="55"/>
      <c r="CI40" s="55"/>
      <c r="CJ40" s="55"/>
      <c r="CK40" s="55"/>
      <c r="CL40" s="55"/>
      <c r="CM40" s="55"/>
      <c r="CN40" s="55"/>
    </row>
    <row r="41" spans="1:92" x14ac:dyDescent="0.25">
      <c r="A41" s="119"/>
      <c r="B41" s="119"/>
      <c r="C41" s="119"/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19"/>
      <c r="AB41" s="119"/>
      <c r="AC41" s="119"/>
      <c r="AD41" s="119"/>
      <c r="AE41" s="119"/>
      <c r="AF41" s="119"/>
      <c r="AG41" s="119"/>
      <c r="AH41" s="119"/>
      <c r="AI41" s="119"/>
      <c r="AJ41" s="119"/>
      <c r="AK41" s="119"/>
      <c r="AL41" s="119"/>
      <c r="AM41" s="119"/>
      <c r="AN41" s="119"/>
      <c r="AO41" s="119"/>
      <c r="AP41" s="119"/>
      <c r="AQ41" s="119"/>
      <c r="AR41" s="119"/>
      <c r="AS41" s="119"/>
      <c r="AT41" s="119"/>
      <c r="AU41" s="119"/>
      <c r="AV41" s="119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5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5"/>
      <c r="CA41" s="55"/>
      <c r="CB41" s="55"/>
      <c r="CC41" s="55"/>
      <c r="CD41" s="55"/>
      <c r="CE41" s="55"/>
      <c r="CF41" s="55"/>
      <c r="CG41" s="55"/>
      <c r="CH41" s="55"/>
      <c r="CI41" s="55"/>
      <c r="CJ41" s="55"/>
      <c r="CK41" s="55"/>
      <c r="CL41" s="55"/>
      <c r="CM41" s="55"/>
      <c r="CN41" s="55"/>
    </row>
    <row r="42" spans="1:92" x14ac:dyDescent="0.25">
      <c r="A42" s="55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55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5"/>
      <c r="CA42" s="55"/>
      <c r="CB42" s="55"/>
      <c r="CC42" s="55"/>
      <c r="CD42" s="55"/>
      <c r="CE42" s="55"/>
      <c r="CF42" s="55"/>
      <c r="CG42" s="55"/>
      <c r="CH42" s="55"/>
      <c r="CI42" s="55"/>
      <c r="CJ42" s="55"/>
      <c r="CK42" s="55"/>
      <c r="CL42" s="55"/>
      <c r="CM42" s="55"/>
      <c r="CN42" s="55"/>
    </row>
    <row r="43" spans="1:92" x14ac:dyDescent="0.25">
      <c r="A43" s="55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  <c r="AU43" s="55"/>
      <c r="AV43" s="55"/>
      <c r="AW43" s="55"/>
      <c r="AX43" s="55"/>
      <c r="AY43" s="55"/>
      <c r="AZ43" s="55"/>
      <c r="BA43" s="55"/>
      <c r="BB43" s="55"/>
      <c r="BC43" s="55"/>
      <c r="BD43" s="55"/>
      <c r="BE43" s="55"/>
      <c r="BF43" s="55"/>
      <c r="BG43" s="55"/>
      <c r="BH43" s="55"/>
      <c r="BI43" s="55"/>
      <c r="BJ43" s="55"/>
      <c r="BK43" s="55"/>
      <c r="BL43" s="55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5"/>
      <c r="CA43" s="55"/>
      <c r="CB43" s="55"/>
      <c r="CC43" s="55"/>
      <c r="CD43" s="55"/>
      <c r="CE43" s="55"/>
      <c r="CF43" s="55"/>
      <c r="CG43" s="55"/>
      <c r="CH43" s="55"/>
      <c r="CI43" s="55"/>
      <c r="CJ43" s="55"/>
      <c r="CK43" s="55"/>
      <c r="CL43" s="55"/>
      <c r="CM43" s="55"/>
      <c r="CN43" s="55"/>
    </row>
  </sheetData>
  <mergeCells count="59">
    <mergeCell ref="B2:AL3"/>
    <mergeCell ref="B4:AT4"/>
    <mergeCell ref="B5:AT5"/>
    <mergeCell ref="B7:E7"/>
    <mergeCell ref="F7:F9"/>
    <mergeCell ref="G7:G9"/>
    <mergeCell ref="H7:H9"/>
    <mergeCell ref="I7:CN7"/>
    <mergeCell ref="B8:B9"/>
    <mergeCell ref="C8:C9"/>
    <mergeCell ref="D8:D9"/>
    <mergeCell ref="E8:E9"/>
    <mergeCell ref="I8:Z8"/>
    <mergeCell ref="AA8:AX8"/>
    <mergeCell ref="AY8:BV8"/>
    <mergeCell ref="BQ9:BV9"/>
    <mergeCell ref="CC8:CN8"/>
    <mergeCell ref="I9:N9"/>
    <mergeCell ref="O9:T9"/>
    <mergeCell ref="U9:Z9"/>
    <mergeCell ref="AA9:AH9"/>
    <mergeCell ref="AI9:AP9"/>
    <mergeCell ref="AQ9:AX9"/>
    <mergeCell ref="AY9:BD9"/>
    <mergeCell ref="BE9:BJ9"/>
    <mergeCell ref="BK9:BP9"/>
    <mergeCell ref="BW8:CB8"/>
    <mergeCell ref="BW9:CB9"/>
    <mergeCell ref="CC9:CH9"/>
    <mergeCell ref="CI9:CN9"/>
    <mergeCell ref="AQ10:AX10"/>
    <mergeCell ref="AY10:BD10"/>
    <mergeCell ref="BE10:BJ10"/>
    <mergeCell ref="BK10:BP10"/>
    <mergeCell ref="BQ10:BV10"/>
    <mergeCell ref="H24:L24"/>
    <mergeCell ref="C25:E25"/>
    <mergeCell ref="H25:K25"/>
    <mergeCell ref="O25:R25"/>
    <mergeCell ref="C26:E26"/>
    <mergeCell ref="H26:K26"/>
    <mergeCell ref="O26:R26"/>
    <mergeCell ref="C27:E27"/>
    <mergeCell ref="H27:K27"/>
    <mergeCell ref="O27:R27"/>
    <mergeCell ref="C28:E28"/>
    <mergeCell ref="H28:K28"/>
    <mergeCell ref="O28:R28"/>
    <mergeCell ref="O29:R29"/>
    <mergeCell ref="C30:E30"/>
    <mergeCell ref="H30:K30"/>
    <mergeCell ref="C31:E31"/>
    <mergeCell ref="H31:K31"/>
    <mergeCell ref="C32:E32"/>
    <mergeCell ref="H32:K32"/>
    <mergeCell ref="C33:E33"/>
    <mergeCell ref="H33:K33"/>
    <mergeCell ref="C29:E29"/>
    <mergeCell ref="H29:K29"/>
  </mergeCells>
  <phoneticPr fontId="23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Calculo Mecanico Cable de Guard</vt:lpstr>
      <vt:lpstr>Calculo Mecanico Conductor</vt:lpstr>
      <vt:lpstr>Arbol de Cargas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Гишакова</dc:creator>
  <cp:lastModifiedBy>Gerencia de Ingenieria y Construcción</cp:lastModifiedBy>
  <dcterms:created xsi:type="dcterms:W3CDTF">2025-02-09T13:04:37Z</dcterms:created>
  <dcterms:modified xsi:type="dcterms:W3CDTF">2025-06-18T16:37:34Z</dcterms:modified>
</cp:coreProperties>
</file>