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st_b\Desktop\Saldos BID\BID VI\"/>
    </mc:Choice>
  </mc:AlternateContent>
  <xr:revisionPtr revIDLastSave="0" documentId="13_ncr:1_{8E7130DE-4FF3-4FC4-8CE1-FFEBE4B23771}" xr6:coauthVersionLast="47" xr6:coauthVersionMax="47" xr10:uidLastSave="{00000000-0000-0000-0000-000000000000}"/>
  <bookViews>
    <workbookView xWindow="-120" yWindow="-120" windowWidth="29040" windowHeight="15840" xr2:uid="{7CFE800A-9601-4B64-B135-511914A395C1}"/>
  </bookViews>
  <sheets>
    <sheet name="Hoja1" sheetId="1" r:id="rId1"/>
    <sheet name="datosaux" sheetId="2" state="hidden" r:id="rId2"/>
  </sheets>
  <definedNames>
    <definedName name="_xlnm._FilterDatabase" localSheetId="0" hidden="1">Hoja1!$B$1:$J$83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4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7" i="1"/>
  <c r="F79" i="1"/>
  <c r="F80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2" i="1"/>
  <c r="J81" i="1" l="1"/>
  <c r="K38" i="1" s="1"/>
  <c r="A1" i="2"/>
  <c r="J82" i="1" l="1"/>
  <c r="J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" authorId="0" shapeId="0" xr:uid="{E29ECC86-E67E-4B44-865E-C13C006B9228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ESTE CÓDIGO ES EL QUE SE INSERTA EN EL FORMULARIO DEL PLAN DE INVERSIONES</t>
        </r>
      </text>
    </comment>
  </commentList>
</comments>
</file>

<file path=xl/sharedStrings.xml><?xml version="1.0" encoding="utf-8"?>
<sst xmlns="http://schemas.openxmlformats.org/spreadsheetml/2006/main" count="281" uniqueCount="131">
  <si>
    <t>RUBRO</t>
  </si>
  <si>
    <t>Código Unidad de Propiedad</t>
  </si>
  <si>
    <t xml:space="preserve">Replanteo de estructuras </t>
  </si>
  <si>
    <t>OTROS</t>
  </si>
  <si>
    <t xml:space="preserve">Desbroce de vegetación </t>
  </si>
  <si>
    <t xml:space="preserve">Poste circular de plástico reforzado con fibra de vidrio, de 12 m, 500 Kg de carga a la rotura, en terreno sin clasificar </t>
  </si>
  <si>
    <t>PO0-0PC12_500</t>
  </si>
  <si>
    <t xml:space="preserve">Poste circular de plástico reforzado con fibra de vidrio, de 10 m, 400 Kg de carga a la rotura, en terreno sin clasificar </t>
  </si>
  <si>
    <t>PO0-0PC10_400</t>
  </si>
  <si>
    <t xml:space="preserve">Poste circular de hormigón armado, de 12 m, 500 Kg de carga a la rotura. en terreno sin clasificar </t>
  </si>
  <si>
    <t>PO0-0HC12_500</t>
  </si>
  <si>
    <t>Poste circular de hormigón armado, de 12 m x 500 Kg de carga a la rotura, en terreno roca</t>
  </si>
  <si>
    <t xml:space="preserve">Poste circular de hormigón armado, de 10 m x 400 Kg de carga a la rotura, en terreno sin clasificar </t>
  </si>
  <si>
    <t>PO0-0HC10_400</t>
  </si>
  <si>
    <t>Poste circular de hormigón armado, de 10 m x 400 Kg de carga a la rotura, en terreno roca</t>
  </si>
  <si>
    <t xml:space="preserve">Tensor a tierra doble TAT-0TD, en terreno sin clasificar </t>
  </si>
  <si>
    <t>TAT-0TD</t>
  </si>
  <si>
    <t>Tensor a tierra doble TAT-0TD, en terreno roca</t>
  </si>
  <si>
    <t>Tensor a tierra simple TAT-0TS,  en terreno sin clasificar</t>
  </si>
  <si>
    <t>TAT-0TS</t>
  </si>
  <si>
    <t>Tensor farol doble TAT-0FD, en terreno sin clasificar</t>
  </si>
  <si>
    <t>TAT-0FD</t>
  </si>
  <si>
    <t>Tensor poste a poste simple TAT-0PS</t>
  </si>
  <si>
    <t>TAT-0PS</t>
  </si>
  <si>
    <t>Tensor a tierra simple TAD-0TS, en terreno sin clasificar</t>
  </si>
  <si>
    <t>TAD-0TS</t>
  </si>
  <si>
    <t>Tensor a tierra simple TAD-0TS, en terreno roca</t>
  </si>
  <si>
    <t>Tensor farol simple TAD-0FS, en terreno sin clasificar</t>
  </si>
  <si>
    <t>TAD-0FS</t>
  </si>
  <si>
    <t>Tensor poste a poste simple TAD-0PS</t>
  </si>
  <si>
    <t>TAD-0PS</t>
  </si>
  <si>
    <t>Transformador monofásico autoprotegido (CSP) de 25 KVA 13800 GRDY/7967 V-120/240 V</t>
  </si>
  <si>
    <t>TRT-1A25</t>
  </si>
  <si>
    <t>Transformador monofásico autoprotegido (CSP) de 15 KVA 13800 GRDY/7967 V-120/240 V</t>
  </si>
  <si>
    <t>TRT-1A15</t>
  </si>
  <si>
    <t>Transformador monofásico autoprotegido (CSP) de 10 KVA 13800 GRDY/7967 V-120/240 V</t>
  </si>
  <si>
    <t>TRT-1A10</t>
  </si>
  <si>
    <t>Estructura tubo poste para acometida con tubo de 6 m</t>
  </si>
  <si>
    <t>Seccionador fusible unipolar, tipo abierto 15 kV, 100 A, BIL 95 kV, con tirafusible. SPT-1S100-95 para línea</t>
  </si>
  <si>
    <t>SPT-1S100</t>
  </si>
  <si>
    <t>Armado de estructura trifásica 3VP</t>
  </si>
  <si>
    <t>EST-3VP</t>
  </si>
  <si>
    <t>Estructura monofásica - centrada - pasante EST-1CP</t>
  </si>
  <si>
    <t>EST-1CP</t>
  </si>
  <si>
    <t>Estructura monofásica - centrada - angular EST-1CA</t>
  </si>
  <si>
    <t>EST-1CA</t>
  </si>
  <si>
    <t>Estructura monofásica - centrada - retención EST-1CR</t>
  </si>
  <si>
    <t>EST-1CR</t>
  </si>
  <si>
    <t>Estructura monofásica - centrada - doble retención EST-1CD</t>
  </si>
  <si>
    <t>EST-1CD</t>
  </si>
  <si>
    <t>Estructura en baja tensión tipo ESE-1EP</t>
  </si>
  <si>
    <t>ESE-1EP</t>
  </si>
  <si>
    <t>Estructura en baja tensión tipo ESE-1ER</t>
  </si>
  <si>
    <t>ESE-1ER</t>
  </si>
  <si>
    <t>Estructura en baja tensión tipo ESE-1ED</t>
  </si>
  <si>
    <t>ESE-1ED</t>
  </si>
  <si>
    <t>Estructura codo-tubo adherido a la pared para acometida</t>
  </si>
  <si>
    <t>Estructura en baja tensión tipo ESD-3EP</t>
  </si>
  <si>
    <t>ESD-3EP</t>
  </si>
  <si>
    <t>Estructura en baja tensión tipo ESD-3ER</t>
  </si>
  <si>
    <t>ESD-3ER</t>
  </si>
  <si>
    <t>Estructura en baja tensión tipo ESD-3ED</t>
  </si>
  <si>
    <t>ESD-3ED</t>
  </si>
  <si>
    <t>Estructura en baja tensión tipo ESD-4ER</t>
  </si>
  <si>
    <t>ESD-4ER</t>
  </si>
  <si>
    <t>Estructura en baja tensión tipo ESD-30P</t>
  </si>
  <si>
    <t>ESD-5EP</t>
  </si>
  <si>
    <t xml:space="preserve">Conductor desnudo cableado aluminio acero ACSR 6/1, 2 AWG, 7 hilos CO0-0B2 </t>
  </si>
  <si>
    <t>CO0-0B2</t>
  </si>
  <si>
    <t>Puesta a tierra para red secundaria aérea, 1 varilla y conductor de cobre # 2 AWG, PT0-0DC2_1 en CP</t>
  </si>
  <si>
    <t>PT0-0DC2_1</t>
  </si>
  <si>
    <t>Puesta a tierra para red secundaria aérea, 1 varilla y conductor de cobre # 2 AWG, PT0-0DC2_1 en RS</t>
  </si>
  <si>
    <t>Puesta a tierra para medidor</t>
  </si>
  <si>
    <t>PT0-0AC8_1</t>
  </si>
  <si>
    <t>Acceso de poste de HºAº de 12  m ó 11 m, de sección circular ó rectangular</t>
  </si>
  <si>
    <t>Acceso de poste de HºAº de 9 m ó 10 m, de sección circular ó rectangular</t>
  </si>
  <si>
    <t>Desmontaje de medidor monofásico.</t>
  </si>
  <si>
    <t xml:space="preserve">Caja metálica para medidor una fase 3 hilos en tubo poste </t>
  </si>
  <si>
    <t>MED-1E100_13A</t>
  </si>
  <si>
    <t>Caja metálica medidor una fase 3 hilos en fachada metálica en fachada</t>
  </si>
  <si>
    <t>Reubicación de acometida</t>
  </si>
  <si>
    <t>Desmontaje y enrollado de acometida.</t>
  </si>
  <si>
    <t>Montaje de abrazadera 2 pernos, con doble ojal espiralado para acometidas</t>
  </si>
  <si>
    <t>Luminaria tipo LED, autocontrolada, potencia ≤100W, 120 - 240 V, con driver telegestionable y base de 7 pines</t>
  </si>
  <si>
    <t>APD-0PLCL100AC</t>
  </si>
  <si>
    <t>Inclinado de poste de HºAº de 11 m ó de 12 m</t>
  </si>
  <si>
    <t>Inclinado de poste de HºAº de 9 m ó de 10 metros</t>
  </si>
  <si>
    <t xml:space="preserve">Desarmado y retiro de tensor simple TS </t>
  </si>
  <si>
    <t>Desarmado y retiro de tensor doble TD EN CIRCUITO PRIMARIO</t>
  </si>
  <si>
    <t>Desarmado de estructura monofásica tipo EST-1CP</t>
  </si>
  <si>
    <t>Desarmado de estructura monofásica tipo EST-1CA</t>
  </si>
  <si>
    <t>Desarmado de estructura monofásica tipo EST-1CR</t>
  </si>
  <si>
    <t>Desarmado de estructura monofásica tipo EST-1CD</t>
  </si>
  <si>
    <t>Desarmado de estructura secundaria tipo ESD-3EP, 4EP ó 5EP</t>
  </si>
  <si>
    <t>Desarmado de estructura secundaria tipo ESD-3ER, 4ER ó 5ER</t>
  </si>
  <si>
    <t>Armado de estructura secundaria ESD-1ER ó 2ER (material proporcionado por la EERSSA)</t>
  </si>
  <si>
    <t>Desarmado de estructura secundaria tipo ESD-1ER ó 2ER</t>
  </si>
  <si>
    <t>Desarmado de estructura secundaria tipo ESD-1EP ó 2EP</t>
  </si>
  <si>
    <t>Desarmado de estructura secundaria tipo ESD-1ED ó 2ED</t>
  </si>
  <si>
    <t>Desmontaje de luminaría, potencia  hasta 150 W</t>
  </si>
  <si>
    <t>Desmontaje de Transformador monofásico, tipo CSP, 13,8 kV GRDy / 7,96 kV, potencia hasta 25 kVA</t>
  </si>
  <si>
    <t>Montaje de transformador monof., tipo CSP, 13,8 kV GRDy / 7,96 kV, hasta 50 kVA (transf. proporcionado por la EERSSA)</t>
  </si>
  <si>
    <t>Retiro y enrollado de conductor de aluminio, desnudo, 5005, ASC ó ACSR # 2 AWG EN CIRCUITO PRIMARIO</t>
  </si>
  <si>
    <t>Retiro y enrollado de conductor de aluminio, desnudo, 5005, ASC ó ACSR # 2 AWG EN CIRCUITO SECUNDARIO</t>
  </si>
  <si>
    <t>Retiro y enrollado de conductor de aluminio, desnudo, 5005, ASC ó ACSR # 4 AWG EN CIRCUITO PRIMARIO</t>
  </si>
  <si>
    <t>Retiro y enrollado de conductor de aluminio, desnudo, 5005, ASC ó ACSR # 4 AWG EN CIRCUITO SECUNDARIO</t>
  </si>
  <si>
    <t>Retiro y enrollado de conductor de aluminio, desnudo, 5005, ASC ó ACSR # 6 AWG</t>
  </si>
  <si>
    <t>Reubicación de conductor desnudo cableado aluminio acero ACSR 6/1, 2 AWG, 7 hilos CO0-0B2 EN RS</t>
  </si>
  <si>
    <t>Retiro de conductor de cobre, desnudo, para puesta a tierra</t>
  </si>
  <si>
    <t>Desmontaje de control de alumbrado público</t>
  </si>
  <si>
    <t>Varilla para mejoramiento de resistencia de puesta a tierra.</t>
  </si>
  <si>
    <t>Gel para mejoramiento de resistencia de puesta a tierra</t>
  </si>
  <si>
    <t>Seccionador fusible unipolar, tipo abierto 15 kV, 100 A, BIL 95 kV, con tirafusible. SPT-1S100-95 para transformador</t>
  </si>
  <si>
    <t>Retiro de puesta a tierra, incluye retiro de conductor de cobre</t>
  </si>
  <si>
    <t>Retiro de amortiguador tipo espiral</t>
  </si>
  <si>
    <t>TOTAL</t>
  </si>
  <si>
    <t>Material</t>
  </si>
  <si>
    <t>Precio total del rubro</t>
  </si>
  <si>
    <t>Total</t>
  </si>
  <si>
    <t>No requiere</t>
  </si>
  <si>
    <t>Entrega EERSSA</t>
  </si>
  <si>
    <t>ACHIRAL</t>
  </si>
  <si>
    <t>Cant. Total</t>
  </si>
  <si>
    <t>Total sin IVA</t>
  </si>
  <si>
    <t>Mano de Obra</t>
  </si>
  <si>
    <t>IVA</t>
  </si>
  <si>
    <t>Total Incluido IVA</t>
  </si>
  <si>
    <t>u</t>
  </si>
  <si>
    <t>Km</t>
  </si>
  <si>
    <t>m</t>
  </si>
  <si>
    <t>EL PORDEL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</si>
</sst>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20"/>
      <color indexed="81"/>
      <name val="Tahoma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/>
      <protection hidden="1"/>
    </xf>
    <xf numFmtId="0" fontId="8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vertical="center" wrapText="1"/>
    </xf>
    <xf numFmtId="0" fontId="6" fillId="5" borderId="10" xfId="1" applyFont="1" applyFill="1" applyBorder="1" applyAlignment="1">
      <alignment horizontal="center" vertical="center" wrapText="1"/>
    </xf>
    <xf numFmtId="2" fontId="11" fillId="5" borderId="4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_HOJA DE CÁLCULOPARA PRESUPUESTOS" xfId="1" xr:uid="{3990CFFD-26DC-488F-89A2-95D192856288}"/>
    <cellStyle name="Normal_LIQUIDACION M.O.ING.SARITAMA" xfId="2" xr:uid="{0201C0F6-684B-40F8-8860-4F8CAC925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A01C-D790-41A1-B6D3-4D428D7D40CC}">
  <sheetPr codeName="Hoja1"/>
  <dimension ref="A1:K83"/>
  <sheetViews>
    <sheetView tabSelected="1" topLeftCell="A70" zoomScale="85" zoomScaleNormal="85" workbookViewId="0">
      <selection activeCell="K78" sqref="K78:K84"/>
    </sheetView>
  </sheetViews>
  <sheetFormatPr baseColWidth="10" defaultColWidth="8.7109375" defaultRowHeight="29.25" customHeight="1" x14ac:dyDescent="0.25"/>
  <cols>
    <col min="1" max="1" width="8.7109375" style="9"/>
    <col min="2" max="2" width="66" style="17" customWidth="1"/>
    <col min="3" max="3" width="21.42578125" style="9" customWidth="1"/>
    <col min="4" max="5" width="12.140625" style="9" customWidth="1"/>
    <col min="6" max="6" width="13.5703125" style="9" customWidth="1"/>
    <col min="7" max="7" width="16.42578125" style="9" bestFit="1" customWidth="1"/>
    <col min="8" max="8" width="11.28515625" style="9" bestFit="1" customWidth="1"/>
    <col min="9" max="9" width="15" style="9" customWidth="1"/>
    <col min="10" max="10" width="24" style="28" customWidth="1"/>
    <col min="11" max="11" width="13.7109375" style="9" bestFit="1" customWidth="1"/>
    <col min="12" max="16384" width="8.7109375" style="9"/>
  </cols>
  <sheetData>
    <row r="1" spans="1:10" s="19" customFormat="1" ht="29.25" customHeight="1" thickTop="1" x14ac:dyDescent="0.25">
      <c r="B1" s="1" t="s">
        <v>121</v>
      </c>
      <c r="C1" s="2" t="s">
        <v>0</v>
      </c>
      <c r="D1" s="3" t="s">
        <v>1</v>
      </c>
      <c r="E1" s="26" t="s">
        <v>130</v>
      </c>
      <c r="F1" s="4" t="s">
        <v>122</v>
      </c>
      <c r="G1" s="18" t="s">
        <v>116</v>
      </c>
      <c r="H1" s="18" t="s">
        <v>124</v>
      </c>
      <c r="I1" s="22" t="s">
        <v>117</v>
      </c>
      <c r="J1" s="27" t="s">
        <v>115</v>
      </c>
    </row>
    <row r="2" spans="1:10" ht="29.25" customHeight="1" x14ac:dyDescent="0.25">
      <c r="A2" s="5">
        <v>1</v>
      </c>
      <c r="B2" s="13" t="s">
        <v>2</v>
      </c>
      <c r="C2" s="6" t="s">
        <v>3</v>
      </c>
      <c r="D2" s="6" t="s">
        <v>127</v>
      </c>
      <c r="E2" s="6">
        <v>55</v>
      </c>
      <c r="F2" s="20">
        <v>55</v>
      </c>
      <c r="G2" s="8" t="s">
        <v>119</v>
      </c>
      <c r="H2" s="21">
        <v>28.18</v>
      </c>
      <c r="I2" s="21">
        <v>28.18</v>
      </c>
      <c r="J2" s="21">
        <f>I2*F2</f>
        <v>1549.9</v>
      </c>
    </row>
    <row r="3" spans="1:10" ht="29.25" customHeight="1" x14ac:dyDescent="0.25">
      <c r="A3" s="5">
        <v>2</v>
      </c>
      <c r="B3" s="13" t="s">
        <v>4</v>
      </c>
      <c r="C3" s="6" t="s">
        <v>3</v>
      </c>
      <c r="D3" s="6" t="s">
        <v>128</v>
      </c>
      <c r="E3" s="6">
        <v>0.4</v>
      </c>
      <c r="F3" s="20">
        <v>0.4</v>
      </c>
      <c r="G3" s="8" t="s">
        <v>119</v>
      </c>
      <c r="H3" s="21">
        <v>323.94</v>
      </c>
      <c r="I3" s="21">
        <v>323.94</v>
      </c>
      <c r="J3" s="21">
        <f t="shared" ref="J3:J23" si="0">I3*F3</f>
        <v>129.57599999999999</v>
      </c>
    </row>
    <row r="4" spans="1:10" ht="29.25" customHeight="1" x14ac:dyDescent="0.25">
      <c r="A4" s="5">
        <v>3</v>
      </c>
      <c r="B4" s="13" t="s">
        <v>5</v>
      </c>
      <c r="C4" s="10" t="s">
        <v>6</v>
      </c>
      <c r="D4" s="6" t="s">
        <v>127</v>
      </c>
      <c r="E4" s="6">
        <v>1</v>
      </c>
      <c r="F4" s="20">
        <v>1</v>
      </c>
      <c r="G4" s="8">
        <v>580</v>
      </c>
      <c r="H4" s="21">
        <v>103.81</v>
      </c>
      <c r="I4" s="21">
        <v>683.81</v>
      </c>
      <c r="J4" s="21">
        <f t="shared" si="0"/>
        <v>683.81</v>
      </c>
    </row>
    <row r="5" spans="1:10" ht="29.25" customHeight="1" x14ac:dyDescent="0.25">
      <c r="A5" s="5">
        <v>5</v>
      </c>
      <c r="B5" s="13" t="s">
        <v>7</v>
      </c>
      <c r="C5" s="10" t="s">
        <v>8</v>
      </c>
      <c r="D5" s="6" t="s">
        <v>127</v>
      </c>
      <c r="E5" s="6">
        <v>1</v>
      </c>
      <c r="F5" s="20">
        <v>1</v>
      </c>
      <c r="G5" s="8">
        <v>475</v>
      </c>
      <c r="H5" s="21">
        <v>86.91</v>
      </c>
      <c r="I5" s="21">
        <v>561.91</v>
      </c>
      <c r="J5" s="21">
        <f t="shared" si="0"/>
        <v>561.91</v>
      </c>
    </row>
    <row r="6" spans="1:10" ht="29.25" customHeight="1" x14ac:dyDescent="0.25">
      <c r="A6" s="5">
        <v>7</v>
      </c>
      <c r="B6" s="13" t="s">
        <v>9</v>
      </c>
      <c r="C6" s="10" t="s">
        <v>10</v>
      </c>
      <c r="D6" s="6" t="s">
        <v>127</v>
      </c>
      <c r="E6" s="6">
        <v>24</v>
      </c>
      <c r="F6" s="20">
        <v>24</v>
      </c>
      <c r="G6" s="8">
        <v>209.5</v>
      </c>
      <c r="H6" s="21">
        <v>106.08</v>
      </c>
      <c r="I6" s="21">
        <v>315.58</v>
      </c>
      <c r="J6" s="21">
        <f t="shared" si="0"/>
        <v>7573.92</v>
      </c>
    </row>
    <row r="7" spans="1:10" ht="29.25" customHeight="1" x14ac:dyDescent="0.25">
      <c r="A7" s="5">
        <v>8</v>
      </c>
      <c r="B7" s="13" t="s">
        <v>11</v>
      </c>
      <c r="C7" s="10" t="s">
        <v>10</v>
      </c>
      <c r="D7" s="6" t="s">
        <v>127</v>
      </c>
      <c r="E7" s="6">
        <v>12</v>
      </c>
      <c r="F7" s="20">
        <v>12</v>
      </c>
      <c r="G7" s="8">
        <v>209.5</v>
      </c>
      <c r="H7" s="21">
        <v>226.54</v>
      </c>
      <c r="I7" s="21">
        <v>436.03999999999996</v>
      </c>
      <c r="J7" s="21">
        <f t="shared" si="0"/>
        <v>5232.4799999999996</v>
      </c>
    </row>
    <row r="8" spans="1:10" ht="29.25" customHeight="1" x14ac:dyDescent="0.25">
      <c r="A8" s="5">
        <v>9</v>
      </c>
      <c r="B8" s="13" t="s">
        <v>12</v>
      </c>
      <c r="C8" s="10" t="s">
        <v>13</v>
      </c>
      <c r="D8" s="6" t="s">
        <v>127</v>
      </c>
      <c r="E8" s="6">
        <v>6</v>
      </c>
      <c r="F8" s="20">
        <v>6</v>
      </c>
      <c r="G8" s="8">
        <v>145.84</v>
      </c>
      <c r="H8" s="21">
        <v>151.46</v>
      </c>
      <c r="I8" s="21">
        <v>297.3</v>
      </c>
      <c r="J8" s="21">
        <f t="shared" si="0"/>
        <v>1783.8000000000002</v>
      </c>
    </row>
    <row r="9" spans="1:10" ht="29.25" customHeight="1" x14ac:dyDescent="0.25">
      <c r="A9" s="5">
        <v>10</v>
      </c>
      <c r="B9" s="13" t="s">
        <v>14</v>
      </c>
      <c r="C9" s="10" t="s">
        <v>13</v>
      </c>
      <c r="D9" s="6" t="s">
        <v>127</v>
      </c>
      <c r="E9" s="6">
        <v>5</v>
      </c>
      <c r="F9" s="20">
        <v>5</v>
      </c>
      <c r="G9" s="8">
        <v>145.84</v>
      </c>
      <c r="H9" s="21">
        <v>241.08</v>
      </c>
      <c r="I9" s="21">
        <v>386.92</v>
      </c>
      <c r="J9" s="21">
        <f t="shared" si="0"/>
        <v>1934.6000000000001</v>
      </c>
    </row>
    <row r="10" spans="1:10" ht="29.25" customHeight="1" x14ac:dyDescent="0.25">
      <c r="A10" s="5">
        <v>11</v>
      </c>
      <c r="B10" s="13" t="s">
        <v>15</v>
      </c>
      <c r="C10" s="10" t="s">
        <v>16</v>
      </c>
      <c r="D10" s="6" t="s">
        <v>127</v>
      </c>
      <c r="E10" s="6">
        <v>14</v>
      </c>
      <c r="F10" s="20">
        <f t="shared" ref="F10:F23" si="1">+SUM(E10:E10)</f>
        <v>14</v>
      </c>
      <c r="G10" s="8">
        <v>47.54</v>
      </c>
      <c r="H10" s="21">
        <v>97.87</v>
      </c>
      <c r="I10" s="21">
        <v>145.41</v>
      </c>
      <c r="J10" s="21">
        <f t="shared" si="0"/>
        <v>2035.74</v>
      </c>
    </row>
    <row r="11" spans="1:10" ht="29.25" customHeight="1" x14ac:dyDescent="0.25">
      <c r="A11" s="5">
        <v>12</v>
      </c>
      <c r="B11" s="13" t="s">
        <v>17</v>
      </c>
      <c r="C11" s="10" t="s">
        <v>16</v>
      </c>
      <c r="D11" s="6" t="s">
        <v>127</v>
      </c>
      <c r="E11" s="6">
        <v>14</v>
      </c>
      <c r="F11" s="20">
        <f t="shared" si="1"/>
        <v>14</v>
      </c>
      <c r="G11" s="8">
        <v>47.54</v>
      </c>
      <c r="H11" s="21">
        <v>119.09</v>
      </c>
      <c r="I11" s="21">
        <v>166.63</v>
      </c>
      <c r="J11" s="21">
        <f t="shared" si="0"/>
        <v>2332.8199999999997</v>
      </c>
    </row>
    <row r="12" spans="1:10" ht="29.25" customHeight="1" x14ac:dyDescent="0.25">
      <c r="A12" s="5">
        <v>13</v>
      </c>
      <c r="B12" s="13" t="s">
        <v>18</v>
      </c>
      <c r="C12" s="10" t="s">
        <v>19</v>
      </c>
      <c r="D12" s="6" t="s">
        <v>127</v>
      </c>
      <c r="E12" s="6">
        <v>1</v>
      </c>
      <c r="F12" s="20">
        <f t="shared" si="1"/>
        <v>1</v>
      </c>
      <c r="G12" s="8">
        <v>35.14</v>
      </c>
      <c r="H12" s="21">
        <v>95.02</v>
      </c>
      <c r="I12" s="21">
        <v>130.16</v>
      </c>
      <c r="J12" s="21">
        <f t="shared" si="0"/>
        <v>130.16</v>
      </c>
    </row>
    <row r="13" spans="1:10" ht="29.25" customHeight="1" x14ac:dyDescent="0.25">
      <c r="A13" s="5">
        <v>17</v>
      </c>
      <c r="B13" s="13" t="s">
        <v>20</v>
      </c>
      <c r="C13" s="10" t="s">
        <v>21</v>
      </c>
      <c r="D13" s="6" t="s">
        <v>127</v>
      </c>
      <c r="E13" s="6">
        <v>1</v>
      </c>
      <c r="F13" s="20">
        <f t="shared" si="1"/>
        <v>1</v>
      </c>
      <c r="G13" s="8">
        <v>50.31</v>
      </c>
      <c r="H13" s="21">
        <v>98.51</v>
      </c>
      <c r="I13" s="21">
        <v>148.82</v>
      </c>
      <c r="J13" s="21">
        <f t="shared" si="0"/>
        <v>148.82</v>
      </c>
    </row>
    <row r="14" spans="1:10" ht="29.25" customHeight="1" x14ac:dyDescent="0.25">
      <c r="A14" s="5">
        <v>19</v>
      </c>
      <c r="B14" s="13" t="s">
        <v>22</v>
      </c>
      <c r="C14" s="10" t="s">
        <v>23</v>
      </c>
      <c r="D14" s="6" t="s">
        <v>127</v>
      </c>
      <c r="E14" s="6">
        <v>1</v>
      </c>
      <c r="F14" s="20">
        <f t="shared" si="1"/>
        <v>1</v>
      </c>
      <c r="G14" s="8">
        <v>32.020000000000003</v>
      </c>
      <c r="H14" s="21">
        <v>47.24</v>
      </c>
      <c r="I14" s="21">
        <v>79.260000000000005</v>
      </c>
      <c r="J14" s="21">
        <f t="shared" si="0"/>
        <v>79.260000000000005</v>
      </c>
    </row>
    <row r="15" spans="1:10" ht="29.25" customHeight="1" x14ac:dyDescent="0.25">
      <c r="A15" s="5">
        <v>29</v>
      </c>
      <c r="B15" s="13" t="s">
        <v>24</v>
      </c>
      <c r="C15" s="10" t="s">
        <v>25</v>
      </c>
      <c r="D15" s="6" t="s">
        <v>127</v>
      </c>
      <c r="E15" s="6">
        <v>6</v>
      </c>
      <c r="F15" s="20">
        <f t="shared" si="1"/>
        <v>6</v>
      </c>
      <c r="G15" s="8">
        <v>25.35</v>
      </c>
      <c r="H15" s="21">
        <v>79.709999999999994</v>
      </c>
      <c r="I15" s="21">
        <v>105.06</v>
      </c>
      <c r="J15" s="21">
        <f t="shared" si="0"/>
        <v>630.36</v>
      </c>
    </row>
    <row r="16" spans="1:10" ht="29.25" customHeight="1" x14ac:dyDescent="0.25">
      <c r="A16" s="5">
        <v>30</v>
      </c>
      <c r="B16" s="13" t="s">
        <v>26</v>
      </c>
      <c r="C16" s="10" t="s">
        <v>25</v>
      </c>
      <c r="D16" s="6" t="s">
        <v>127</v>
      </c>
      <c r="E16" s="6">
        <v>5</v>
      </c>
      <c r="F16" s="20">
        <f t="shared" si="1"/>
        <v>5</v>
      </c>
      <c r="G16" s="8">
        <v>25.23</v>
      </c>
      <c r="H16" s="21">
        <v>117.37</v>
      </c>
      <c r="I16" s="21">
        <v>142.6</v>
      </c>
      <c r="J16" s="21">
        <f t="shared" si="0"/>
        <v>713</v>
      </c>
    </row>
    <row r="17" spans="1:10" ht="29.25" customHeight="1" x14ac:dyDescent="0.25">
      <c r="A17" s="5">
        <v>31</v>
      </c>
      <c r="B17" s="13" t="s">
        <v>27</v>
      </c>
      <c r="C17" s="10" t="s">
        <v>28</v>
      </c>
      <c r="D17" s="6" t="s">
        <v>127</v>
      </c>
      <c r="E17" s="6">
        <v>1</v>
      </c>
      <c r="F17" s="20">
        <f t="shared" si="1"/>
        <v>1</v>
      </c>
      <c r="G17" s="8">
        <v>28.6</v>
      </c>
      <c r="H17" s="21">
        <v>84.52</v>
      </c>
      <c r="I17" s="21">
        <v>113.12</v>
      </c>
      <c r="J17" s="21">
        <f t="shared" si="0"/>
        <v>113.12</v>
      </c>
    </row>
    <row r="18" spans="1:10" ht="29.25" customHeight="1" x14ac:dyDescent="0.25">
      <c r="A18" s="5">
        <v>33</v>
      </c>
      <c r="B18" s="13" t="s">
        <v>29</v>
      </c>
      <c r="C18" s="10" t="s">
        <v>30</v>
      </c>
      <c r="D18" s="6" t="s">
        <v>127</v>
      </c>
      <c r="E18" s="6">
        <v>1</v>
      </c>
      <c r="F18" s="20">
        <f t="shared" si="1"/>
        <v>1</v>
      </c>
      <c r="G18" s="8">
        <v>24.63</v>
      </c>
      <c r="H18" s="21">
        <v>45.92</v>
      </c>
      <c r="I18" s="21">
        <v>70.55</v>
      </c>
      <c r="J18" s="21">
        <f t="shared" si="0"/>
        <v>70.55</v>
      </c>
    </row>
    <row r="19" spans="1:10" ht="29.25" customHeight="1" x14ac:dyDescent="0.25">
      <c r="A19" s="5">
        <v>50</v>
      </c>
      <c r="B19" s="13" t="s">
        <v>31</v>
      </c>
      <c r="C19" s="10" t="s">
        <v>32</v>
      </c>
      <c r="D19" s="6" t="s">
        <v>127</v>
      </c>
      <c r="E19" s="6">
        <v>1</v>
      </c>
      <c r="F19" s="20">
        <f t="shared" si="1"/>
        <v>1</v>
      </c>
      <c r="G19" s="8">
        <v>1188.6500000000001</v>
      </c>
      <c r="H19" s="21">
        <v>107.95</v>
      </c>
      <c r="I19" s="21">
        <v>1296.6000000000001</v>
      </c>
      <c r="J19" s="21">
        <f t="shared" si="0"/>
        <v>1296.6000000000001</v>
      </c>
    </row>
    <row r="20" spans="1:10" ht="29.25" customHeight="1" x14ac:dyDescent="0.25">
      <c r="A20" s="5">
        <v>51</v>
      </c>
      <c r="B20" s="13" t="s">
        <v>33</v>
      </c>
      <c r="C20" s="10" t="s">
        <v>34</v>
      </c>
      <c r="D20" s="6" t="s">
        <v>127</v>
      </c>
      <c r="E20" s="6">
        <v>2</v>
      </c>
      <c r="F20" s="20">
        <v>2</v>
      </c>
      <c r="G20" s="8">
        <v>988.15</v>
      </c>
      <c r="H20" s="21">
        <v>75.11</v>
      </c>
      <c r="I20" s="21">
        <v>1063.26</v>
      </c>
      <c r="J20" s="21">
        <f t="shared" si="0"/>
        <v>2126.52</v>
      </c>
    </row>
    <row r="21" spans="1:10" ht="29.25" customHeight="1" x14ac:dyDescent="0.25">
      <c r="A21" s="5">
        <v>52</v>
      </c>
      <c r="B21" s="13" t="s">
        <v>35</v>
      </c>
      <c r="C21" s="10" t="s">
        <v>36</v>
      </c>
      <c r="D21" s="6" t="s">
        <v>127</v>
      </c>
      <c r="E21" s="6">
        <v>2</v>
      </c>
      <c r="F21" s="20">
        <v>2</v>
      </c>
      <c r="G21" s="8">
        <v>853.17</v>
      </c>
      <c r="H21" s="21">
        <v>74.260000000000005</v>
      </c>
      <c r="I21" s="21">
        <v>927.43</v>
      </c>
      <c r="J21" s="21">
        <f t="shared" si="0"/>
        <v>1854.86</v>
      </c>
    </row>
    <row r="22" spans="1:10" ht="29.25" customHeight="1" x14ac:dyDescent="0.25">
      <c r="A22" s="5">
        <v>61</v>
      </c>
      <c r="B22" s="14" t="s">
        <v>37</v>
      </c>
      <c r="C22" s="11" t="s">
        <v>3</v>
      </c>
      <c r="D22" s="7" t="s">
        <v>127</v>
      </c>
      <c r="E22" s="7">
        <v>47</v>
      </c>
      <c r="F22" s="20">
        <f t="shared" si="1"/>
        <v>47</v>
      </c>
      <c r="G22" s="8">
        <v>187</v>
      </c>
      <c r="H22" s="21">
        <v>48.79</v>
      </c>
      <c r="I22" s="21">
        <v>235.79</v>
      </c>
      <c r="J22" s="21">
        <f t="shared" si="0"/>
        <v>11082.13</v>
      </c>
    </row>
    <row r="23" spans="1:10" ht="29.25" customHeight="1" x14ac:dyDescent="0.25">
      <c r="A23" s="5">
        <v>62</v>
      </c>
      <c r="B23" s="15" t="s">
        <v>38</v>
      </c>
      <c r="C23" s="12" t="s">
        <v>39</v>
      </c>
      <c r="D23" s="7" t="s">
        <v>127</v>
      </c>
      <c r="E23" s="7">
        <v>5</v>
      </c>
      <c r="F23" s="20">
        <f t="shared" si="1"/>
        <v>5</v>
      </c>
      <c r="G23" s="8">
        <v>132.28</v>
      </c>
      <c r="H23" s="21">
        <v>19.25</v>
      </c>
      <c r="I23" s="21">
        <v>151.53</v>
      </c>
      <c r="J23" s="21">
        <f t="shared" si="0"/>
        <v>757.65</v>
      </c>
    </row>
    <row r="24" spans="1:10" ht="29.25" customHeight="1" x14ac:dyDescent="0.25">
      <c r="A24" s="5">
        <v>68</v>
      </c>
      <c r="B24" s="13" t="s">
        <v>40</v>
      </c>
      <c r="C24" s="6" t="s">
        <v>41</v>
      </c>
      <c r="D24" s="6" t="s">
        <v>127</v>
      </c>
      <c r="E24" s="6">
        <v>2</v>
      </c>
      <c r="F24" s="20">
        <f t="shared" ref="F24:F49" si="2">+SUM(E24:E24)</f>
        <v>2</v>
      </c>
      <c r="G24" s="8">
        <v>102.66</v>
      </c>
      <c r="H24" s="21">
        <v>28.59</v>
      </c>
      <c r="I24" s="21">
        <v>131.25</v>
      </c>
      <c r="J24" s="21">
        <f t="shared" ref="J24:J49" si="3">I24*F24</f>
        <v>262.5</v>
      </c>
    </row>
    <row r="25" spans="1:10" ht="29.25" customHeight="1" x14ac:dyDescent="0.25">
      <c r="A25" s="5">
        <v>86</v>
      </c>
      <c r="B25" s="13" t="s">
        <v>42</v>
      </c>
      <c r="C25" s="10" t="s">
        <v>43</v>
      </c>
      <c r="D25" s="6" t="s">
        <v>127</v>
      </c>
      <c r="E25" s="6">
        <v>9</v>
      </c>
      <c r="F25" s="20">
        <f t="shared" si="2"/>
        <v>9</v>
      </c>
      <c r="G25" s="8">
        <v>12.91</v>
      </c>
      <c r="H25" s="21">
        <v>14.95</v>
      </c>
      <c r="I25" s="21">
        <v>27.86</v>
      </c>
      <c r="J25" s="21">
        <f t="shared" si="3"/>
        <v>250.74</v>
      </c>
    </row>
    <row r="26" spans="1:10" ht="29.25" customHeight="1" x14ac:dyDescent="0.25">
      <c r="A26" s="5">
        <v>87</v>
      </c>
      <c r="B26" s="13" t="s">
        <v>44</v>
      </c>
      <c r="C26" s="10" t="s">
        <v>45</v>
      </c>
      <c r="D26" s="6" t="s">
        <v>127</v>
      </c>
      <c r="E26" s="6">
        <v>11</v>
      </c>
      <c r="F26" s="20">
        <f t="shared" si="2"/>
        <v>11</v>
      </c>
      <c r="G26" s="8">
        <v>18.82</v>
      </c>
      <c r="H26" s="21">
        <v>17.489999999999998</v>
      </c>
      <c r="I26" s="21">
        <v>36.31</v>
      </c>
      <c r="J26" s="21">
        <f t="shared" si="3"/>
        <v>399.41</v>
      </c>
    </row>
    <row r="27" spans="1:10" ht="29.25" customHeight="1" x14ac:dyDescent="0.25">
      <c r="A27" s="5">
        <v>88</v>
      </c>
      <c r="B27" s="13" t="s">
        <v>46</v>
      </c>
      <c r="C27" s="10" t="s">
        <v>47</v>
      </c>
      <c r="D27" s="6" t="s">
        <v>127</v>
      </c>
      <c r="E27" s="6">
        <v>8</v>
      </c>
      <c r="F27" s="20">
        <f t="shared" si="2"/>
        <v>8</v>
      </c>
      <c r="G27" s="8">
        <v>25.54</v>
      </c>
      <c r="H27" s="21">
        <v>15.64</v>
      </c>
      <c r="I27" s="21">
        <v>41.18</v>
      </c>
      <c r="J27" s="21">
        <f t="shared" si="3"/>
        <v>329.44</v>
      </c>
    </row>
    <row r="28" spans="1:10" ht="29.25" customHeight="1" x14ac:dyDescent="0.25">
      <c r="A28" s="5">
        <v>89</v>
      </c>
      <c r="B28" s="13" t="s">
        <v>48</v>
      </c>
      <c r="C28" s="10" t="s">
        <v>49</v>
      </c>
      <c r="D28" s="6" t="s">
        <v>127</v>
      </c>
      <c r="E28" s="6">
        <v>6</v>
      </c>
      <c r="F28" s="20">
        <f t="shared" si="2"/>
        <v>6</v>
      </c>
      <c r="G28" s="8">
        <v>59.09</v>
      </c>
      <c r="H28" s="21">
        <v>18.59</v>
      </c>
      <c r="I28" s="21">
        <v>77.680000000000007</v>
      </c>
      <c r="J28" s="21">
        <f t="shared" si="3"/>
        <v>466.08000000000004</v>
      </c>
    </row>
    <row r="29" spans="1:10" ht="29.25" customHeight="1" x14ac:dyDescent="0.25">
      <c r="A29" s="5">
        <v>95</v>
      </c>
      <c r="B29" s="13" t="s">
        <v>50</v>
      </c>
      <c r="C29" s="10" t="s">
        <v>51</v>
      </c>
      <c r="D29" s="6" t="s">
        <v>127</v>
      </c>
      <c r="E29" s="6">
        <v>1</v>
      </c>
      <c r="F29" s="20">
        <f t="shared" si="2"/>
        <v>1</v>
      </c>
      <c r="G29" s="8">
        <v>10.27</v>
      </c>
      <c r="H29" s="21">
        <v>10.11</v>
      </c>
      <c r="I29" s="21">
        <v>20.38</v>
      </c>
      <c r="J29" s="21">
        <f t="shared" si="3"/>
        <v>20.38</v>
      </c>
    </row>
    <row r="30" spans="1:10" ht="29.25" customHeight="1" x14ac:dyDescent="0.25">
      <c r="A30" s="5">
        <v>96</v>
      </c>
      <c r="B30" s="13" t="s">
        <v>52</v>
      </c>
      <c r="C30" s="10" t="s">
        <v>53</v>
      </c>
      <c r="D30" s="6" t="s">
        <v>127</v>
      </c>
      <c r="E30" s="6">
        <v>23</v>
      </c>
      <c r="F30" s="20">
        <f t="shared" si="2"/>
        <v>23</v>
      </c>
      <c r="G30" s="8">
        <v>8.25</v>
      </c>
      <c r="H30" s="21">
        <v>11.31</v>
      </c>
      <c r="I30" s="21">
        <v>19.560000000000002</v>
      </c>
      <c r="J30" s="21">
        <f t="shared" si="3"/>
        <v>449.88000000000005</v>
      </c>
    </row>
    <row r="31" spans="1:10" ht="29.25" customHeight="1" x14ac:dyDescent="0.25">
      <c r="A31" s="5">
        <v>97</v>
      </c>
      <c r="B31" s="13" t="s">
        <v>54</v>
      </c>
      <c r="C31" s="10" t="s">
        <v>55</v>
      </c>
      <c r="D31" s="6" t="s">
        <v>127</v>
      </c>
      <c r="E31" s="6">
        <v>3</v>
      </c>
      <c r="F31" s="20">
        <f t="shared" si="2"/>
        <v>3</v>
      </c>
      <c r="G31" s="8">
        <v>14.29</v>
      </c>
      <c r="H31" s="21">
        <v>12.09</v>
      </c>
      <c r="I31" s="21">
        <v>26.38</v>
      </c>
      <c r="J31" s="21">
        <f t="shared" si="3"/>
        <v>79.14</v>
      </c>
    </row>
    <row r="32" spans="1:10" ht="29.25" customHeight="1" x14ac:dyDescent="0.25">
      <c r="A32" s="5">
        <v>98</v>
      </c>
      <c r="B32" s="13" t="s">
        <v>56</v>
      </c>
      <c r="C32" s="10" t="s">
        <v>3</v>
      </c>
      <c r="D32" s="6" t="s">
        <v>127</v>
      </c>
      <c r="E32" s="6">
        <v>47</v>
      </c>
      <c r="F32" s="20">
        <f t="shared" si="2"/>
        <v>47</v>
      </c>
      <c r="G32" s="8">
        <v>25.45</v>
      </c>
      <c r="H32" s="21">
        <v>12.09</v>
      </c>
      <c r="I32" s="21">
        <v>37.54</v>
      </c>
      <c r="J32" s="21">
        <f t="shared" si="3"/>
        <v>1764.3799999999999</v>
      </c>
    </row>
    <row r="33" spans="1:11" ht="29.25" customHeight="1" x14ac:dyDescent="0.25">
      <c r="A33" s="5">
        <v>101</v>
      </c>
      <c r="B33" s="13" t="s">
        <v>57</v>
      </c>
      <c r="C33" s="10" t="s">
        <v>58</v>
      </c>
      <c r="D33" s="6" t="s">
        <v>127</v>
      </c>
      <c r="E33" s="6">
        <v>24</v>
      </c>
      <c r="F33" s="20">
        <f t="shared" si="2"/>
        <v>24</v>
      </c>
      <c r="G33" s="8">
        <v>19.53</v>
      </c>
      <c r="H33" s="21">
        <v>14.57</v>
      </c>
      <c r="I33" s="21">
        <v>34.1</v>
      </c>
      <c r="J33" s="21">
        <f t="shared" si="3"/>
        <v>818.40000000000009</v>
      </c>
    </row>
    <row r="34" spans="1:11" ht="29.25" customHeight="1" x14ac:dyDescent="0.25">
      <c r="A34" s="5">
        <v>102</v>
      </c>
      <c r="B34" s="13" t="s">
        <v>59</v>
      </c>
      <c r="C34" s="10" t="s">
        <v>60</v>
      </c>
      <c r="D34" s="6" t="s">
        <v>127</v>
      </c>
      <c r="E34" s="6">
        <v>5</v>
      </c>
      <c r="F34" s="20">
        <f t="shared" si="2"/>
        <v>5</v>
      </c>
      <c r="G34" s="8">
        <v>20.37</v>
      </c>
      <c r="H34" s="21">
        <v>15.6</v>
      </c>
      <c r="I34" s="21">
        <v>35.97</v>
      </c>
      <c r="J34" s="21">
        <f t="shared" si="3"/>
        <v>179.85</v>
      </c>
    </row>
    <row r="35" spans="1:11" ht="29.25" customHeight="1" x14ac:dyDescent="0.25">
      <c r="A35" s="5">
        <v>103</v>
      </c>
      <c r="B35" s="13" t="s">
        <v>61</v>
      </c>
      <c r="C35" s="10" t="s">
        <v>62</v>
      </c>
      <c r="D35" s="6" t="s">
        <v>127</v>
      </c>
      <c r="E35" s="6">
        <v>4</v>
      </c>
      <c r="F35" s="20">
        <f t="shared" si="2"/>
        <v>4</v>
      </c>
      <c r="G35" s="8">
        <v>38.630000000000003</v>
      </c>
      <c r="H35" s="21">
        <v>21.5</v>
      </c>
      <c r="I35" s="21">
        <v>60.13</v>
      </c>
      <c r="J35" s="21">
        <f t="shared" si="3"/>
        <v>240.52</v>
      </c>
    </row>
    <row r="36" spans="1:11" ht="29.25" customHeight="1" x14ac:dyDescent="0.25">
      <c r="A36" s="5">
        <v>105</v>
      </c>
      <c r="B36" s="13" t="s">
        <v>63</v>
      </c>
      <c r="C36" s="10" t="s">
        <v>64</v>
      </c>
      <c r="D36" s="6" t="s">
        <v>127</v>
      </c>
      <c r="E36" s="6">
        <v>1</v>
      </c>
      <c r="F36" s="20">
        <f t="shared" si="2"/>
        <v>1</v>
      </c>
      <c r="G36" s="8">
        <v>27.48</v>
      </c>
      <c r="H36" s="21">
        <v>15.77</v>
      </c>
      <c r="I36" s="21">
        <v>43.25</v>
      </c>
      <c r="J36" s="21">
        <f t="shared" si="3"/>
        <v>43.25</v>
      </c>
    </row>
    <row r="37" spans="1:11" ht="29.25" customHeight="1" x14ac:dyDescent="0.25">
      <c r="A37" s="5">
        <v>107</v>
      </c>
      <c r="B37" s="16" t="s">
        <v>65</v>
      </c>
      <c r="C37" s="10" t="s">
        <v>66</v>
      </c>
      <c r="D37" s="6" t="s">
        <v>127</v>
      </c>
      <c r="E37" s="6">
        <v>3</v>
      </c>
      <c r="F37" s="20">
        <f t="shared" si="2"/>
        <v>3</v>
      </c>
      <c r="G37" s="8">
        <v>13.54</v>
      </c>
      <c r="H37" s="21">
        <v>13.69</v>
      </c>
      <c r="I37" s="21">
        <v>27.229999999999997</v>
      </c>
      <c r="J37" s="21">
        <f t="shared" si="3"/>
        <v>81.69</v>
      </c>
    </row>
    <row r="38" spans="1:11" ht="29.25" customHeight="1" x14ac:dyDescent="0.25">
      <c r="A38" s="5">
        <v>114</v>
      </c>
      <c r="B38" s="13" t="s">
        <v>67</v>
      </c>
      <c r="C38" s="10" t="s">
        <v>68</v>
      </c>
      <c r="D38" s="6" t="s">
        <v>129</v>
      </c>
      <c r="E38" s="6">
        <v>8154.82</v>
      </c>
      <c r="F38" s="20">
        <v>8154.82</v>
      </c>
      <c r="G38" s="8">
        <v>0.57999999999999996</v>
      </c>
      <c r="H38" s="21">
        <v>0.34</v>
      </c>
      <c r="I38" s="21">
        <v>0.91999999999999993</v>
      </c>
      <c r="J38" s="21">
        <f t="shared" si="3"/>
        <v>7502.4343999999992</v>
      </c>
      <c r="K38" s="23">
        <f>+K82</f>
        <v>0</v>
      </c>
    </row>
    <row r="39" spans="1:11" ht="29.25" customHeight="1" x14ac:dyDescent="0.25">
      <c r="A39" s="5">
        <v>116</v>
      </c>
      <c r="B39" s="13" t="s">
        <v>69</v>
      </c>
      <c r="C39" s="10" t="s">
        <v>70</v>
      </c>
      <c r="D39" s="6" t="s">
        <v>127</v>
      </c>
      <c r="E39" s="6">
        <v>3</v>
      </c>
      <c r="F39" s="20">
        <f t="shared" si="2"/>
        <v>3</v>
      </c>
      <c r="G39" s="8">
        <v>43.73</v>
      </c>
      <c r="H39" s="21">
        <v>17.89</v>
      </c>
      <c r="I39" s="21">
        <v>61.62</v>
      </c>
      <c r="J39" s="21">
        <f t="shared" si="3"/>
        <v>184.85999999999999</v>
      </c>
    </row>
    <row r="40" spans="1:11" ht="29.25" customHeight="1" x14ac:dyDescent="0.25">
      <c r="A40" s="5">
        <v>117</v>
      </c>
      <c r="B40" s="13" t="s">
        <v>71</v>
      </c>
      <c r="C40" s="10" t="s">
        <v>70</v>
      </c>
      <c r="D40" s="6" t="s">
        <v>127</v>
      </c>
      <c r="E40" s="6">
        <v>15</v>
      </c>
      <c r="F40" s="20">
        <f t="shared" si="2"/>
        <v>15</v>
      </c>
      <c r="G40" s="8">
        <v>37.700000000000003</v>
      </c>
      <c r="H40" s="21">
        <v>14</v>
      </c>
      <c r="I40" s="21">
        <v>51.7</v>
      </c>
      <c r="J40" s="21">
        <f t="shared" si="3"/>
        <v>775.5</v>
      </c>
    </row>
    <row r="41" spans="1:11" ht="29.25" customHeight="1" x14ac:dyDescent="0.25">
      <c r="A41" s="5">
        <v>118</v>
      </c>
      <c r="B41" s="13" t="s">
        <v>72</v>
      </c>
      <c r="C41" s="10" t="s">
        <v>73</v>
      </c>
      <c r="D41" s="6" t="s">
        <v>127</v>
      </c>
      <c r="E41" s="6">
        <v>52</v>
      </c>
      <c r="F41" s="20">
        <f t="shared" si="2"/>
        <v>52</v>
      </c>
      <c r="G41" s="8">
        <v>11.72</v>
      </c>
      <c r="H41" s="21">
        <v>6.53</v>
      </c>
      <c r="I41" s="21">
        <v>18.25</v>
      </c>
      <c r="J41" s="21">
        <f t="shared" si="3"/>
        <v>949</v>
      </c>
    </row>
    <row r="42" spans="1:11" ht="29.25" customHeight="1" x14ac:dyDescent="0.25">
      <c r="A42" s="5">
        <v>119</v>
      </c>
      <c r="B42" s="13" t="s">
        <v>74</v>
      </c>
      <c r="C42" s="10" t="s">
        <v>3</v>
      </c>
      <c r="D42" s="6" t="s">
        <v>129</v>
      </c>
      <c r="E42" s="6">
        <v>250</v>
      </c>
      <c r="F42" s="20">
        <v>250</v>
      </c>
      <c r="G42" s="8" t="s">
        <v>119</v>
      </c>
      <c r="H42" s="21">
        <v>1.19</v>
      </c>
      <c r="I42" s="21">
        <v>1.19</v>
      </c>
      <c r="J42" s="21">
        <f t="shared" si="3"/>
        <v>297.5</v>
      </c>
    </row>
    <row r="43" spans="1:11" ht="29.25" customHeight="1" x14ac:dyDescent="0.25">
      <c r="A43" s="5">
        <v>120</v>
      </c>
      <c r="B43" s="13" t="s">
        <v>75</v>
      </c>
      <c r="C43" s="10" t="s">
        <v>3</v>
      </c>
      <c r="D43" s="6" t="s">
        <v>129</v>
      </c>
      <c r="E43" s="6">
        <v>246</v>
      </c>
      <c r="F43" s="20">
        <v>246</v>
      </c>
      <c r="G43" s="8" t="s">
        <v>119</v>
      </c>
      <c r="H43" s="21">
        <v>0.92</v>
      </c>
      <c r="I43" s="21">
        <v>0.92</v>
      </c>
      <c r="J43" s="21">
        <f t="shared" si="3"/>
        <v>226.32000000000002</v>
      </c>
    </row>
    <row r="44" spans="1:11" ht="29.25" customHeight="1" x14ac:dyDescent="0.25">
      <c r="A44" s="5">
        <v>121</v>
      </c>
      <c r="B44" s="13" t="s">
        <v>76</v>
      </c>
      <c r="C44" s="10" t="s">
        <v>3</v>
      </c>
      <c r="D44" s="6" t="s">
        <v>127</v>
      </c>
      <c r="E44" s="6">
        <v>47</v>
      </c>
      <c r="F44" s="20">
        <f t="shared" si="2"/>
        <v>47</v>
      </c>
      <c r="G44" s="8" t="s">
        <v>119</v>
      </c>
      <c r="H44" s="21">
        <v>5.65</v>
      </c>
      <c r="I44" s="21">
        <v>5.65</v>
      </c>
      <c r="J44" s="21">
        <f t="shared" si="3"/>
        <v>265.55</v>
      </c>
    </row>
    <row r="45" spans="1:11" ht="29.25" customHeight="1" x14ac:dyDescent="0.25">
      <c r="A45" s="5">
        <v>122</v>
      </c>
      <c r="B45" s="13" t="s">
        <v>77</v>
      </c>
      <c r="C45" s="6" t="s">
        <v>78</v>
      </c>
      <c r="D45" s="6" t="s">
        <v>127</v>
      </c>
      <c r="E45" s="6">
        <v>49</v>
      </c>
      <c r="F45" s="20">
        <v>49</v>
      </c>
      <c r="G45" s="8">
        <v>72.53</v>
      </c>
      <c r="H45" s="21">
        <v>9.84</v>
      </c>
      <c r="I45" s="21">
        <v>82.37</v>
      </c>
      <c r="J45" s="21">
        <f t="shared" si="3"/>
        <v>4036.13</v>
      </c>
    </row>
    <row r="46" spans="1:11" ht="29.25" customHeight="1" x14ac:dyDescent="0.25">
      <c r="A46" s="5">
        <v>123</v>
      </c>
      <c r="B46" s="13" t="s">
        <v>79</v>
      </c>
      <c r="C46" s="6"/>
      <c r="D46" s="6" t="s">
        <v>127</v>
      </c>
      <c r="E46" s="6">
        <v>10</v>
      </c>
      <c r="F46" s="20">
        <v>10</v>
      </c>
      <c r="G46" s="8">
        <v>64.53</v>
      </c>
      <c r="H46" s="21">
        <v>9.44</v>
      </c>
      <c r="I46" s="21">
        <v>73.97</v>
      </c>
      <c r="J46" s="21">
        <f t="shared" si="3"/>
        <v>739.7</v>
      </c>
    </row>
    <row r="47" spans="1:11" ht="29.25" customHeight="1" x14ac:dyDescent="0.25">
      <c r="A47" s="5">
        <v>124</v>
      </c>
      <c r="B47" s="13" t="s">
        <v>80</v>
      </c>
      <c r="C47" s="6" t="s">
        <v>3</v>
      </c>
      <c r="D47" s="6" t="s">
        <v>127</v>
      </c>
      <c r="E47" s="6">
        <v>6</v>
      </c>
      <c r="F47" s="20">
        <f t="shared" si="2"/>
        <v>6</v>
      </c>
      <c r="G47" s="8">
        <v>5.89</v>
      </c>
      <c r="H47" s="21">
        <v>20.38</v>
      </c>
      <c r="I47" s="21">
        <v>26.27</v>
      </c>
      <c r="J47" s="21">
        <f t="shared" si="3"/>
        <v>157.62</v>
      </c>
    </row>
    <row r="48" spans="1:11" ht="29.25" customHeight="1" x14ac:dyDescent="0.25">
      <c r="A48" s="5">
        <v>125</v>
      </c>
      <c r="B48" s="13" t="s">
        <v>81</v>
      </c>
      <c r="C48" s="10" t="s">
        <v>3</v>
      </c>
      <c r="D48" s="6" t="s">
        <v>127</v>
      </c>
      <c r="E48" s="6">
        <v>49</v>
      </c>
      <c r="F48" s="20">
        <f t="shared" si="2"/>
        <v>49</v>
      </c>
      <c r="G48" s="8" t="s">
        <v>119</v>
      </c>
      <c r="H48" s="21">
        <v>9.61</v>
      </c>
      <c r="I48" s="21">
        <v>9.61</v>
      </c>
      <c r="J48" s="21">
        <f t="shared" si="3"/>
        <v>470.89</v>
      </c>
    </row>
    <row r="49" spans="1:10" ht="29.25" customHeight="1" x14ac:dyDescent="0.25">
      <c r="A49" s="5">
        <v>129</v>
      </c>
      <c r="B49" s="13" t="s">
        <v>82</v>
      </c>
      <c r="C49" s="6" t="s">
        <v>3</v>
      </c>
      <c r="D49" s="6" t="s">
        <v>127</v>
      </c>
      <c r="E49" s="6">
        <v>33</v>
      </c>
      <c r="F49" s="20">
        <f t="shared" si="2"/>
        <v>33</v>
      </c>
      <c r="G49" s="8">
        <v>4.6900000000000004</v>
      </c>
      <c r="H49" s="21">
        <v>5</v>
      </c>
      <c r="I49" s="21">
        <v>9.6900000000000013</v>
      </c>
      <c r="J49" s="21">
        <f t="shared" si="3"/>
        <v>319.77000000000004</v>
      </c>
    </row>
    <row r="50" spans="1:10" ht="29.25" customHeight="1" x14ac:dyDescent="0.25">
      <c r="A50" s="5">
        <v>130</v>
      </c>
      <c r="B50" s="13" t="s">
        <v>83</v>
      </c>
      <c r="C50" s="10" t="s">
        <v>84</v>
      </c>
      <c r="D50" s="6" t="s">
        <v>127</v>
      </c>
      <c r="E50" s="6">
        <v>14</v>
      </c>
      <c r="F50" s="20">
        <f t="shared" ref="F50:F77" si="4">+SUM(E50:E50)</f>
        <v>14</v>
      </c>
      <c r="G50" s="8">
        <v>393.98</v>
      </c>
      <c r="H50" s="21">
        <v>33.81</v>
      </c>
      <c r="I50" s="21">
        <v>427.79</v>
      </c>
      <c r="J50" s="21">
        <f t="shared" ref="J50:J78" si="5">I50*F50</f>
        <v>5989.06</v>
      </c>
    </row>
    <row r="51" spans="1:10" ht="29.25" customHeight="1" x14ac:dyDescent="0.25">
      <c r="A51" s="5">
        <v>139</v>
      </c>
      <c r="B51" s="13" t="s">
        <v>85</v>
      </c>
      <c r="C51" s="6" t="s">
        <v>3</v>
      </c>
      <c r="D51" s="6" t="s">
        <v>127</v>
      </c>
      <c r="E51" s="6">
        <v>7</v>
      </c>
      <c r="F51" s="20">
        <f t="shared" si="4"/>
        <v>7</v>
      </c>
      <c r="G51" s="8" t="s">
        <v>119</v>
      </c>
      <c r="H51" s="21">
        <v>45.56</v>
      </c>
      <c r="I51" s="21">
        <v>45.56</v>
      </c>
      <c r="J51" s="21">
        <f t="shared" si="5"/>
        <v>318.92</v>
      </c>
    </row>
    <row r="52" spans="1:10" ht="29.25" customHeight="1" x14ac:dyDescent="0.25">
      <c r="A52" s="5">
        <v>140</v>
      </c>
      <c r="B52" s="13" t="s">
        <v>86</v>
      </c>
      <c r="C52" s="6" t="s">
        <v>3</v>
      </c>
      <c r="D52" s="6" t="s">
        <v>127</v>
      </c>
      <c r="E52" s="6">
        <v>10</v>
      </c>
      <c r="F52" s="20">
        <f t="shared" si="4"/>
        <v>10</v>
      </c>
      <c r="G52" s="8" t="s">
        <v>119</v>
      </c>
      <c r="H52" s="21">
        <v>44.5</v>
      </c>
      <c r="I52" s="21">
        <v>44.5</v>
      </c>
      <c r="J52" s="21">
        <f t="shared" si="5"/>
        <v>445</v>
      </c>
    </row>
    <row r="53" spans="1:10" ht="29.25" customHeight="1" x14ac:dyDescent="0.25">
      <c r="A53" s="5">
        <v>141</v>
      </c>
      <c r="B53" s="13" t="s">
        <v>87</v>
      </c>
      <c r="C53" s="6" t="s">
        <v>3</v>
      </c>
      <c r="D53" s="6" t="s">
        <v>127</v>
      </c>
      <c r="E53" s="6">
        <v>19</v>
      </c>
      <c r="F53" s="20">
        <v>19</v>
      </c>
      <c r="G53" s="8" t="s">
        <v>119</v>
      </c>
      <c r="H53" s="21">
        <v>17.920000000000002</v>
      </c>
      <c r="I53" s="21">
        <v>17.920000000000002</v>
      </c>
      <c r="J53" s="21">
        <f t="shared" si="5"/>
        <v>340.48</v>
      </c>
    </row>
    <row r="54" spans="1:10" ht="29.25" customHeight="1" x14ac:dyDescent="0.25">
      <c r="A54" s="5">
        <v>142</v>
      </c>
      <c r="B54" s="13" t="s">
        <v>88</v>
      </c>
      <c r="C54" s="6" t="s">
        <v>3</v>
      </c>
      <c r="D54" s="6" t="s">
        <v>127</v>
      </c>
      <c r="E54" s="6">
        <v>3</v>
      </c>
      <c r="F54" s="20">
        <f t="shared" si="4"/>
        <v>3</v>
      </c>
      <c r="G54" s="8" t="s">
        <v>119</v>
      </c>
      <c r="H54" s="21">
        <v>19.32</v>
      </c>
      <c r="I54" s="21">
        <v>19.32</v>
      </c>
      <c r="J54" s="21">
        <f t="shared" si="5"/>
        <v>57.96</v>
      </c>
    </row>
    <row r="55" spans="1:10" ht="29.25" customHeight="1" x14ac:dyDescent="0.25">
      <c r="A55" s="5">
        <v>146</v>
      </c>
      <c r="B55" s="13" t="s">
        <v>89</v>
      </c>
      <c r="C55" s="6" t="s">
        <v>3</v>
      </c>
      <c r="D55" s="6" t="s">
        <v>127</v>
      </c>
      <c r="E55" s="6">
        <v>3</v>
      </c>
      <c r="F55" s="20">
        <f t="shared" si="4"/>
        <v>3</v>
      </c>
      <c r="G55" s="8" t="s">
        <v>119</v>
      </c>
      <c r="H55" s="21">
        <v>15.93</v>
      </c>
      <c r="I55" s="21">
        <v>15.93</v>
      </c>
      <c r="J55" s="21">
        <f t="shared" si="5"/>
        <v>47.79</v>
      </c>
    </row>
    <row r="56" spans="1:10" ht="29.25" customHeight="1" x14ac:dyDescent="0.25">
      <c r="A56" s="5">
        <v>147</v>
      </c>
      <c r="B56" s="13" t="s">
        <v>90</v>
      </c>
      <c r="C56" s="6" t="s">
        <v>3</v>
      </c>
      <c r="D56" s="6" t="s">
        <v>127</v>
      </c>
      <c r="E56" s="6">
        <v>1</v>
      </c>
      <c r="F56" s="20">
        <f t="shared" si="4"/>
        <v>1</v>
      </c>
      <c r="G56" s="8" t="s">
        <v>119</v>
      </c>
      <c r="H56" s="21">
        <v>18.95</v>
      </c>
      <c r="I56" s="21">
        <v>18.95</v>
      </c>
      <c r="J56" s="21">
        <f t="shared" si="5"/>
        <v>18.95</v>
      </c>
    </row>
    <row r="57" spans="1:10" ht="29.25" customHeight="1" x14ac:dyDescent="0.25">
      <c r="A57" s="5">
        <v>148</v>
      </c>
      <c r="B57" s="13" t="s">
        <v>91</v>
      </c>
      <c r="C57" s="6" t="s">
        <v>3</v>
      </c>
      <c r="D57" s="6" t="s">
        <v>127</v>
      </c>
      <c r="E57" s="6">
        <v>2</v>
      </c>
      <c r="F57" s="20">
        <f t="shared" si="4"/>
        <v>2</v>
      </c>
      <c r="G57" s="8" t="s">
        <v>119</v>
      </c>
      <c r="H57" s="21">
        <v>17.23</v>
      </c>
      <c r="I57" s="21">
        <v>17.23</v>
      </c>
      <c r="J57" s="21">
        <f t="shared" si="5"/>
        <v>34.46</v>
      </c>
    </row>
    <row r="58" spans="1:10" ht="29.25" customHeight="1" x14ac:dyDescent="0.25">
      <c r="A58" s="5">
        <v>149</v>
      </c>
      <c r="B58" s="13" t="s">
        <v>92</v>
      </c>
      <c r="C58" s="6" t="s">
        <v>3</v>
      </c>
      <c r="D58" s="6" t="s">
        <v>127</v>
      </c>
      <c r="E58" s="6">
        <v>5</v>
      </c>
      <c r="F58" s="20">
        <f t="shared" si="4"/>
        <v>5</v>
      </c>
      <c r="G58" s="8" t="s">
        <v>119</v>
      </c>
      <c r="H58" s="21">
        <v>20.72</v>
      </c>
      <c r="I58" s="21">
        <v>20.72</v>
      </c>
      <c r="J58" s="21">
        <f t="shared" si="5"/>
        <v>103.6</v>
      </c>
    </row>
    <row r="59" spans="1:10" ht="29.25" customHeight="1" x14ac:dyDescent="0.25">
      <c r="A59" s="5">
        <v>156</v>
      </c>
      <c r="B59" s="13" t="s">
        <v>93</v>
      </c>
      <c r="C59" s="6" t="s">
        <v>3</v>
      </c>
      <c r="D59" s="6" t="s">
        <v>127</v>
      </c>
      <c r="E59" s="6">
        <v>2</v>
      </c>
      <c r="F59" s="20">
        <f t="shared" si="4"/>
        <v>2</v>
      </c>
      <c r="G59" s="8" t="s">
        <v>119</v>
      </c>
      <c r="H59" s="21">
        <v>12.26</v>
      </c>
      <c r="I59" s="21">
        <v>12.26</v>
      </c>
      <c r="J59" s="21">
        <f t="shared" si="5"/>
        <v>24.52</v>
      </c>
    </row>
    <row r="60" spans="1:10" ht="29.25" customHeight="1" x14ac:dyDescent="0.25">
      <c r="A60" s="5">
        <v>158</v>
      </c>
      <c r="B60" s="13" t="s">
        <v>94</v>
      </c>
      <c r="C60" s="6" t="s">
        <v>3</v>
      </c>
      <c r="D60" s="6" t="s">
        <v>127</v>
      </c>
      <c r="E60" s="6">
        <v>2</v>
      </c>
      <c r="F60" s="20">
        <f t="shared" si="4"/>
        <v>2</v>
      </c>
      <c r="G60" s="8" t="s">
        <v>119</v>
      </c>
      <c r="H60" s="21">
        <v>12.26</v>
      </c>
      <c r="I60" s="21">
        <v>12.26</v>
      </c>
      <c r="J60" s="21">
        <f t="shared" si="5"/>
        <v>24.52</v>
      </c>
    </row>
    <row r="61" spans="1:10" ht="29.25" customHeight="1" x14ac:dyDescent="0.25">
      <c r="A61" s="5">
        <v>161</v>
      </c>
      <c r="B61" s="13" t="s">
        <v>95</v>
      </c>
      <c r="C61" s="6" t="s">
        <v>3</v>
      </c>
      <c r="D61" s="6" t="s">
        <v>127</v>
      </c>
      <c r="E61" s="6">
        <v>6</v>
      </c>
      <c r="F61" s="20">
        <f t="shared" si="4"/>
        <v>6</v>
      </c>
      <c r="G61" s="8" t="s">
        <v>120</v>
      </c>
      <c r="H61" s="21">
        <v>11.9</v>
      </c>
      <c r="I61" s="21">
        <v>11.9</v>
      </c>
      <c r="J61" s="21">
        <f t="shared" si="5"/>
        <v>71.400000000000006</v>
      </c>
    </row>
    <row r="62" spans="1:10" ht="29.25" customHeight="1" x14ac:dyDescent="0.25">
      <c r="A62" s="5">
        <v>162</v>
      </c>
      <c r="B62" s="13" t="s">
        <v>96</v>
      </c>
      <c r="C62" s="6" t="s">
        <v>3</v>
      </c>
      <c r="D62" s="6" t="s">
        <v>127</v>
      </c>
      <c r="E62" s="6">
        <v>21</v>
      </c>
      <c r="F62" s="20">
        <f t="shared" si="4"/>
        <v>21</v>
      </c>
      <c r="G62" s="8" t="s">
        <v>119</v>
      </c>
      <c r="H62" s="21">
        <v>8.9</v>
      </c>
      <c r="I62" s="21">
        <v>8.9</v>
      </c>
      <c r="J62" s="21">
        <f t="shared" si="5"/>
        <v>186.9</v>
      </c>
    </row>
    <row r="63" spans="1:10" ht="29.25" customHeight="1" x14ac:dyDescent="0.25">
      <c r="A63" s="5">
        <v>164</v>
      </c>
      <c r="B63" s="13" t="s">
        <v>97</v>
      </c>
      <c r="C63" s="6" t="s">
        <v>3</v>
      </c>
      <c r="D63" s="6" t="s">
        <v>127</v>
      </c>
      <c r="E63" s="6">
        <v>24</v>
      </c>
      <c r="F63" s="20">
        <f t="shared" si="4"/>
        <v>24</v>
      </c>
      <c r="G63" s="8" t="s">
        <v>119</v>
      </c>
      <c r="H63" s="21">
        <v>9.31</v>
      </c>
      <c r="I63" s="21">
        <v>9.31</v>
      </c>
      <c r="J63" s="21">
        <f t="shared" si="5"/>
        <v>223.44</v>
      </c>
    </row>
    <row r="64" spans="1:10" ht="29.25" customHeight="1" x14ac:dyDescent="0.25">
      <c r="A64" s="5">
        <v>166</v>
      </c>
      <c r="B64" s="13" t="s">
        <v>98</v>
      </c>
      <c r="C64" s="6" t="s">
        <v>3</v>
      </c>
      <c r="D64" s="6" t="s">
        <v>127</v>
      </c>
      <c r="E64" s="6">
        <v>7</v>
      </c>
      <c r="F64" s="20">
        <f t="shared" si="4"/>
        <v>7</v>
      </c>
      <c r="G64" s="8" t="s">
        <v>119</v>
      </c>
      <c r="H64" s="21">
        <v>12.82</v>
      </c>
      <c r="I64" s="21">
        <v>12.82</v>
      </c>
      <c r="J64" s="21">
        <f t="shared" si="5"/>
        <v>89.740000000000009</v>
      </c>
    </row>
    <row r="65" spans="1:10" ht="29.25" customHeight="1" x14ac:dyDescent="0.25">
      <c r="A65" s="5">
        <v>169</v>
      </c>
      <c r="B65" s="13" t="s">
        <v>99</v>
      </c>
      <c r="C65" s="6" t="s">
        <v>3</v>
      </c>
      <c r="D65" s="6" t="s">
        <v>127</v>
      </c>
      <c r="E65" s="6">
        <v>8</v>
      </c>
      <c r="F65" s="20">
        <f t="shared" si="4"/>
        <v>8</v>
      </c>
      <c r="G65" s="8" t="s">
        <v>119</v>
      </c>
      <c r="H65" s="21">
        <v>14.83</v>
      </c>
      <c r="I65" s="21">
        <v>14.83</v>
      </c>
      <c r="J65" s="21">
        <f t="shared" si="5"/>
        <v>118.64</v>
      </c>
    </row>
    <row r="66" spans="1:10" ht="29.25" customHeight="1" x14ac:dyDescent="0.25">
      <c r="A66" s="5">
        <v>174</v>
      </c>
      <c r="B66" s="13" t="s">
        <v>100</v>
      </c>
      <c r="C66" s="6" t="s">
        <v>3</v>
      </c>
      <c r="D66" s="6" t="s">
        <v>127</v>
      </c>
      <c r="E66" s="6">
        <v>3</v>
      </c>
      <c r="F66" s="20">
        <f t="shared" si="4"/>
        <v>3</v>
      </c>
      <c r="G66" s="8" t="s">
        <v>119</v>
      </c>
      <c r="H66" s="21">
        <v>80.33</v>
      </c>
      <c r="I66" s="21">
        <v>80.33</v>
      </c>
      <c r="J66" s="21">
        <f t="shared" si="5"/>
        <v>240.99</v>
      </c>
    </row>
    <row r="67" spans="1:10" ht="29.25" customHeight="1" x14ac:dyDescent="0.25">
      <c r="A67" s="5">
        <v>175</v>
      </c>
      <c r="B67" s="13" t="s">
        <v>101</v>
      </c>
      <c r="C67" s="6" t="s">
        <v>3</v>
      </c>
      <c r="D67" s="6" t="s">
        <v>127</v>
      </c>
      <c r="E67" s="6">
        <v>2</v>
      </c>
      <c r="F67" s="20">
        <f t="shared" si="4"/>
        <v>2</v>
      </c>
      <c r="G67" s="8">
        <v>7.3</v>
      </c>
      <c r="H67" s="21">
        <v>81.040000000000006</v>
      </c>
      <c r="I67" s="21">
        <v>88.34</v>
      </c>
      <c r="J67" s="21">
        <f t="shared" si="5"/>
        <v>176.68</v>
      </c>
    </row>
    <row r="68" spans="1:10" ht="29.25" customHeight="1" x14ac:dyDescent="0.25">
      <c r="A68" s="5">
        <v>178</v>
      </c>
      <c r="B68" s="13" t="s">
        <v>102</v>
      </c>
      <c r="C68" s="10" t="s">
        <v>3</v>
      </c>
      <c r="D68" s="6" t="s">
        <v>129</v>
      </c>
      <c r="E68" s="6">
        <v>1493</v>
      </c>
      <c r="F68" s="20">
        <f t="shared" si="4"/>
        <v>1493</v>
      </c>
      <c r="G68" s="8" t="s">
        <v>119</v>
      </c>
      <c r="H68" s="21">
        <v>0.27</v>
      </c>
      <c r="I68" s="21">
        <v>0.27</v>
      </c>
      <c r="J68" s="21">
        <f t="shared" si="5"/>
        <v>403.11</v>
      </c>
    </row>
    <row r="69" spans="1:10" ht="29.25" customHeight="1" x14ac:dyDescent="0.25">
      <c r="A69" s="5">
        <v>179</v>
      </c>
      <c r="B69" s="13" t="s">
        <v>103</v>
      </c>
      <c r="C69" s="10" t="s">
        <v>3</v>
      </c>
      <c r="D69" s="6" t="s">
        <v>129</v>
      </c>
      <c r="E69" s="6">
        <v>385</v>
      </c>
      <c r="F69" s="20">
        <f t="shared" si="4"/>
        <v>385</v>
      </c>
      <c r="G69" s="8" t="s">
        <v>119</v>
      </c>
      <c r="H69" s="21">
        <v>0.27</v>
      </c>
      <c r="I69" s="21">
        <v>0.27</v>
      </c>
      <c r="J69" s="21">
        <f t="shared" si="5"/>
        <v>103.95</v>
      </c>
    </row>
    <row r="70" spans="1:10" ht="29.25" customHeight="1" x14ac:dyDescent="0.25">
      <c r="A70" s="5">
        <v>180</v>
      </c>
      <c r="B70" s="13" t="s">
        <v>104</v>
      </c>
      <c r="C70" s="10" t="s">
        <v>3</v>
      </c>
      <c r="D70" s="6" t="s">
        <v>129</v>
      </c>
      <c r="E70" s="6">
        <v>1158</v>
      </c>
      <c r="F70" s="20">
        <v>1158</v>
      </c>
      <c r="G70" s="8" t="s">
        <v>119</v>
      </c>
      <c r="H70" s="21">
        <v>0.16</v>
      </c>
      <c r="I70" s="21">
        <v>0.16</v>
      </c>
      <c r="J70" s="21">
        <f t="shared" si="5"/>
        <v>185.28</v>
      </c>
    </row>
    <row r="71" spans="1:10" ht="29.25" customHeight="1" x14ac:dyDescent="0.25">
      <c r="A71" s="5">
        <v>181</v>
      </c>
      <c r="B71" s="13" t="s">
        <v>105</v>
      </c>
      <c r="C71" s="10" t="s">
        <v>3</v>
      </c>
      <c r="D71" s="6" t="s">
        <v>129</v>
      </c>
      <c r="E71" s="6">
        <v>5316</v>
      </c>
      <c r="F71" s="20">
        <f t="shared" si="4"/>
        <v>5316</v>
      </c>
      <c r="G71" s="8" t="s">
        <v>119</v>
      </c>
      <c r="H71" s="21">
        <v>0.16</v>
      </c>
      <c r="I71" s="21">
        <v>0.16</v>
      </c>
      <c r="J71" s="21">
        <f t="shared" si="5"/>
        <v>850.56000000000006</v>
      </c>
    </row>
    <row r="72" spans="1:10" ht="29.25" customHeight="1" x14ac:dyDescent="0.25">
      <c r="A72" s="5">
        <v>182</v>
      </c>
      <c r="B72" s="13" t="s">
        <v>106</v>
      </c>
      <c r="C72" s="10" t="s">
        <v>3</v>
      </c>
      <c r="D72" s="6" t="s">
        <v>129</v>
      </c>
      <c r="E72" s="6">
        <v>242</v>
      </c>
      <c r="F72" s="20">
        <f t="shared" si="4"/>
        <v>242</v>
      </c>
      <c r="G72" s="8" t="s">
        <v>119</v>
      </c>
      <c r="H72" s="21">
        <v>0.14000000000000001</v>
      </c>
      <c r="I72" s="21">
        <v>0.14000000000000001</v>
      </c>
      <c r="J72" s="21">
        <f t="shared" si="5"/>
        <v>33.880000000000003</v>
      </c>
    </row>
    <row r="73" spans="1:10" ht="29.25" customHeight="1" x14ac:dyDescent="0.25">
      <c r="A73" s="5">
        <v>183</v>
      </c>
      <c r="B73" s="13" t="s">
        <v>107</v>
      </c>
      <c r="C73" s="10" t="s">
        <v>3</v>
      </c>
      <c r="D73" s="6" t="s">
        <v>129</v>
      </c>
      <c r="E73" s="6">
        <v>355</v>
      </c>
      <c r="F73" s="20">
        <f t="shared" si="4"/>
        <v>355</v>
      </c>
      <c r="G73" s="8" t="s">
        <v>119</v>
      </c>
      <c r="H73" s="21">
        <v>0.27</v>
      </c>
      <c r="I73" s="21">
        <v>0.27</v>
      </c>
      <c r="J73" s="21">
        <f t="shared" si="5"/>
        <v>95.850000000000009</v>
      </c>
    </row>
    <row r="74" spans="1:10" ht="29.25" customHeight="1" x14ac:dyDescent="0.25">
      <c r="A74" s="5">
        <v>187</v>
      </c>
      <c r="B74" s="13" t="s">
        <v>108</v>
      </c>
      <c r="C74" s="6" t="s">
        <v>3</v>
      </c>
      <c r="D74" s="6" t="s">
        <v>127</v>
      </c>
      <c r="E74" s="6">
        <v>2</v>
      </c>
      <c r="F74" s="20">
        <f t="shared" si="4"/>
        <v>2</v>
      </c>
      <c r="G74" s="8" t="s">
        <v>119</v>
      </c>
      <c r="H74" s="21">
        <v>0.27</v>
      </c>
      <c r="I74" s="21">
        <v>0.27</v>
      </c>
      <c r="J74" s="21">
        <f t="shared" si="5"/>
        <v>0.54</v>
      </c>
    </row>
    <row r="75" spans="1:10" ht="29.25" customHeight="1" x14ac:dyDescent="0.25">
      <c r="A75" s="5">
        <v>188</v>
      </c>
      <c r="B75" s="13" t="s">
        <v>109</v>
      </c>
      <c r="C75" s="6" t="s">
        <v>3</v>
      </c>
      <c r="D75" s="6" t="s">
        <v>127</v>
      </c>
      <c r="E75" s="6">
        <v>1</v>
      </c>
      <c r="F75" s="20">
        <f t="shared" si="4"/>
        <v>1</v>
      </c>
      <c r="G75" s="8" t="s">
        <v>119</v>
      </c>
      <c r="H75" s="21">
        <v>15.48</v>
      </c>
      <c r="I75" s="21">
        <v>15.48</v>
      </c>
      <c r="J75" s="21">
        <f t="shared" si="5"/>
        <v>15.48</v>
      </c>
    </row>
    <row r="76" spans="1:10" ht="29.25" customHeight="1" x14ac:dyDescent="0.25">
      <c r="A76" s="5">
        <v>190</v>
      </c>
      <c r="B76" s="13" t="s">
        <v>110</v>
      </c>
      <c r="C76" s="6" t="s">
        <v>3</v>
      </c>
      <c r="D76" s="6" t="s">
        <v>127</v>
      </c>
      <c r="E76" s="6">
        <v>44</v>
      </c>
      <c r="F76" s="20">
        <v>44</v>
      </c>
      <c r="G76" s="8">
        <v>13.91</v>
      </c>
      <c r="H76" s="21">
        <v>3.41</v>
      </c>
      <c r="I76" s="21">
        <v>17.32</v>
      </c>
      <c r="J76" s="21">
        <f t="shared" si="5"/>
        <v>762.08</v>
      </c>
    </row>
    <row r="77" spans="1:10" ht="29.25" customHeight="1" x14ac:dyDescent="0.25">
      <c r="A77" s="5">
        <v>191</v>
      </c>
      <c r="B77" s="13" t="s">
        <v>111</v>
      </c>
      <c r="C77" s="6" t="s">
        <v>3</v>
      </c>
      <c r="D77" s="6" t="s">
        <v>127</v>
      </c>
      <c r="E77" s="6">
        <v>21</v>
      </c>
      <c r="F77" s="20">
        <f t="shared" si="4"/>
        <v>21</v>
      </c>
      <c r="G77" s="8">
        <v>18</v>
      </c>
      <c r="H77" s="21">
        <v>3.26</v>
      </c>
      <c r="I77" s="21">
        <v>21.259999999999998</v>
      </c>
      <c r="J77" s="21">
        <f t="shared" si="5"/>
        <v>446.46</v>
      </c>
    </row>
    <row r="78" spans="1:10" ht="29.25" customHeight="1" x14ac:dyDescent="0.25">
      <c r="A78" s="5">
        <v>192</v>
      </c>
      <c r="B78" s="13" t="s">
        <v>112</v>
      </c>
      <c r="C78" s="6" t="s">
        <v>39</v>
      </c>
      <c r="D78" s="6" t="s">
        <v>127</v>
      </c>
      <c r="E78" s="6">
        <v>5</v>
      </c>
      <c r="F78" s="20">
        <v>5</v>
      </c>
      <c r="G78" s="8">
        <v>119.34</v>
      </c>
      <c r="H78" s="21">
        <v>19.29</v>
      </c>
      <c r="I78" s="21">
        <v>138.63</v>
      </c>
      <c r="J78" s="21">
        <f t="shared" si="5"/>
        <v>693.15</v>
      </c>
    </row>
    <row r="79" spans="1:10" ht="29.25" customHeight="1" x14ac:dyDescent="0.25">
      <c r="A79" s="5">
        <v>254</v>
      </c>
      <c r="B79" s="13" t="s">
        <v>113</v>
      </c>
      <c r="C79" s="6" t="s">
        <v>3</v>
      </c>
      <c r="D79" s="6" t="s">
        <v>127</v>
      </c>
      <c r="E79" s="6">
        <v>1</v>
      </c>
      <c r="F79" s="20">
        <f t="shared" ref="F79:F80" si="6">+SUM(E79:E79)</f>
        <v>1</v>
      </c>
      <c r="G79" s="8" t="s">
        <v>119</v>
      </c>
      <c r="H79" s="21">
        <v>187.42</v>
      </c>
      <c r="I79" s="21">
        <v>187.42</v>
      </c>
      <c r="J79" s="21">
        <f t="shared" ref="J79:J80" si="7">I79*F79</f>
        <v>187.42</v>
      </c>
    </row>
    <row r="80" spans="1:10" ht="29.25" customHeight="1" x14ac:dyDescent="0.25">
      <c r="A80" s="5">
        <v>255</v>
      </c>
      <c r="B80" s="13" t="s">
        <v>114</v>
      </c>
      <c r="C80" s="24" t="s">
        <v>3</v>
      </c>
      <c r="D80" s="24" t="s">
        <v>127</v>
      </c>
      <c r="E80" s="24">
        <v>1</v>
      </c>
      <c r="F80" s="20">
        <f t="shared" si="6"/>
        <v>1</v>
      </c>
      <c r="G80" s="8" t="s">
        <v>119</v>
      </c>
      <c r="H80" s="21">
        <v>163.44</v>
      </c>
      <c r="I80" s="21">
        <v>163.44</v>
      </c>
      <c r="J80" s="21">
        <f t="shared" si="7"/>
        <v>163.44</v>
      </c>
    </row>
    <row r="81" spans="2:11" ht="29.25" customHeight="1" x14ac:dyDescent="0.25">
      <c r="B81" s="30" t="s">
        <v>118</v>
      </c>
      <c r="C81" s="31"/>
      <c r="D81" s="25"/>
      <c r="E81" s="25">
        <v>76586.770399999994</v>
      </c>
      <c r="F81" s="25"/>
      <c r="G81" s="29" t="s">
        <v>123</v>
      </c>
      <c r="H81" s="29"/>
      <c r="I81" s="29"/>
      <c r="J81" s="21">
        <f>+SUM(J2:J80)</f>
        <v>76586.770399999994</v>
      </c>
      <c r="K81" s="23"/>
    </row>
    <row r="82" spans="2:11" ht="29.25" customHeight="1" x14ac:dyDescent="0.25">
      <c r="G82" s="29" t="s">
        <v>125</v>
      </c>
      <c r="H82" s="29"/>
      <c r="I82" s="29"/>
      <c r="J82" s="21">
        <f>+J81*0.12</f>
        <v>9190.4124479999991</v>
      </c>
      <c r="K82" s="23"/>
    </row>
    <row r="83" spans="2:11" ht="29.25" customHeight="1" x14ac:dyDescent="0.25">
      <c r="G83" s="29" t="s">
        <v>126</v>
      </c>
      <c r="H83" s="29"/>
      <c r="I83" s="29"/>
      <c r="J83" s="21">
        <f>+J82+J81</f>
        <v>85777.182847999997</v>
      </c>
    </row>
  </sheetData>
  <autoFilter ref="B1:J83" xr:uid="{9A9BA01C-D790-41A1-B6D3-4D428D7D40CC}"/>
  <mergeCells count="4">
    <mergeCell ref="G81:I81"/>
    <mergeCell ref="G82:I82"/>
    <mergeCell ref="G83:I83"/>
    <mergeCell ref="B81:C81"/>
  </mergeCells>
  <phoneticPr fontId="5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A6FE-4CD7-410D-BA82-90DAA1F615D0}">
  <sheetPr codeName="Hoja2"/>
  <dimension ref="A1"/>
  <sheetViews>
    <sheetView workbookViewId="0">
      <selection activeCell="F7" sqref="F7"/>
    </sheetView>
  </sheetViews>
  <sheetFormatPr baseColWidth="10" defaultRowHeight="15" x14ac:dyDescent="0.25"/>
  <sheetData>
    <row r="1" spans="1:1" x14ac:dyDescent="0.25">
      <c r="A1">
        <f>+COLUMN(Hoja1!F1)-1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datosaux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Cardoso</dc:creator>
  <cp:lastModifiedBy>Esteban Cardoso</cp:lastModifiedBy>
  <dcterms:created xsi:type="dcterms:W3CDTF">2023-06-14T16:36:33Z</dcterms:created>
  <dcterms:modified xsi:type="dcterms:W3CDTF">2023-06-20T21:36:55Z</dcterms:modified>
</cp:coreProperties>
</file>