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EERSSA 2023\SALDOS BID V Y BID VI\BID VI\"/>
    </mc:Choice>
  </mc:AlternateContent>
  <bookViews>
    <workbookView xWindow="0" yWindow="0" windowWidth="28800" windowHeight="11535"/>
  </bookViews>
  <sheets>
    <sheet name="SALDOS BID VI" sheetId="81" r:id="rId1"/>
    <sheet name="1" sheetId="248" r:id="rId2"/>
    <sheet name="2" sheetId="249" r:id="rId3"/>
    <sheet name="3" sheetId="250" r:id="rId4"/>
    <sheet name="4" sheetId="251" r:id="rId5"/>
    <sheet name="5" sheetId="252" r:id="rId6"/>
    <sheet name="6" sheetId="253" r:id="rId7"/>
    <sheet name="7" sheetId="254" r:id="rId8"/>
    <sheet name="8" sheetId="255" r:id="rId9"/>
    <sheet name="9" sheetId="256" r:id="rId10"/>
    <sheet name="10" sheetId="257" r:id="rId11"/>
    <sheet name="11" sheetId="258" r:id="rId12"/>
    <sheet name="12" sheetId="259" r:id="rId13"/>
    <sheet name="13" sheetId="260" r:id="rId14"/>
    <sheet name="14" sheetId="261" r:id="rId15"/>
    <sheet name="15" sheetId="262" r:id="rId16"/>
    <sheet name="16" sheetId="263" r:id="rId17"/>
    <sheet name="17" sheetId="264" r:id="rId18"/>
    <sheet name="18" sheetId="265" r:id="rId19"/>
    <sheet name="19" sheetId="266" r:id="rId20"/>
    <sheet name="20" sheetId="267" r:id="rId21"/>
    <sheet name="21" sheetId="268" r:id="rId22"/>
    <sheet name="22" sheetId="269" r:id="rId23"/>
    <sheet name="23" sheetId="270" r:id="rId24"/>
    <sheet name="24" sheetId="271" r:id="rId25"/>
    <sheet name="25" sheetId="272" r:id="rId26"/>
    <sheet name="26" sheetId="273" r:id="rId27"/>
    <sheet name="27" sheetId="274" r:id="rId28"/>
    <sheet name="28" sheetId="275" r:id="rId29"/>
    <sheet name="29" sheetId="276" r:id="rId30"/>
    <sheet name="30" sheetId="277" r:id="rId31"/>
    <sheet name="31" sheetId="278" r:id="rId32"/>
    <sheet name="32" sheetId="279" r:id="rId33"/>
    <sheet name="33" sheetId="280" r:id="rId34"/>
    <sheet name="34" sheetId="281" r:id="rId35"/>
    <sheet name="35" sheetId="282" r:id="rId36"/>
    <sheet name="36" sheetId="283" r:id="rId37"/>
    <sheet name="37" sheetId="284" r:id="rId38"/>
    <sheet name="38" sheetId="285" r:id="rId39"/>
    <sheet name="39" sheetId="286" r:id="rId40"/>
    <sheet name="40" sheetId="287" r:id="rId41"/>
    <sheet name="41" sheetId="288" r:id="rId42"/>
    <sheet name="42" sheetId="289" r:id="rId43"/>
    <sheet name="43" sheetId="290" r:id="rId44"/>
    <sheet name="44" sheetId="291" r:id="rId45"/>
    <sheet name="45" sheetId="292" r:id="rId46"/>
    <sheet name="46" sheetId="293" r:id="rId47"/>
    <sheet name="47" sheetId="294" r:id="rId48"/>
    <sheet name="48" sheetId="295" r:id="rId49"/>
    <sheet name="49" sheetId="296" r:id="rId50"/>
    <sheet name="50" sheetId="297" r:id="rId51"/>
    <sheet name="51" sheetId="298" r:id="rId52"/>
    <sheet name="52" sheetId="299" r:id="rId53"/>
    <sheet name="53" sheetId="300" r:id="rId54"/>
    <sheet name="54" sheetId="301" r:id="rId55"/>
    <sheet name="55" sheetId="302" r:id="rId56"/>
    <sheet name="56" sheetId="303" r:id="rId57"/>
    <sheet name="57" sheetId="304" r:id="rId58"/>
    <sheet name="58" sheetId="305" r:id="rId59"/>
    <sheet name="59" sheetId="306" r:id="rId60"/>
    <sheet name="60" sheetId="307" r:id="rId61"/>
    <sheet name="61" sheetId="308" r:id="rId62"/>
    <sheet name="62" sheetId="309" r:id="rId63"/>
    <sheet name="63" sheetId="310" r:id="rId64"/>
    <sheet name="64" sheetId="311" r:id="rId65"/>
    <sheet name="65" sheetId="312" r:id="rId66"/>
    <sheet name="66" sheetId="313" r:id="rId67"/>
    <sheet name="67" sheetId="314" r:id="rId68"/>
    <sheet name="68" sheetId="315" r:id="rId69"/>
    <sheet name="69" sheetId="316" r:id="rId70"/>
    <sheet name="70" sheetId="317" r:id="rId71"/>
    <sheet name="71" sheetId="318" r:id="rId72"/>
    <sheet name="72" sheetId="319" r:id="rId73"/>
    <sheet name="73" sheetId="320" r:id="rId74"/>
    <sheet name="74" sheetId="321" r:id="rId75"/>
    <sheet name="75" sheetId="322" r:id="rId76"/>
    <sheet name="76" sheetId="323" r:id="rId77"/>
    <sheet name="77" sheetId="324" r:id="rId78"/>
    <sheet name="78" sheetId="325" r:id="rId79"/>
    <sheet name="79" sheetId="326" r:id="rId80"/>
  </sheets>
  <definedNames>
    <definedName name="_Fill" hidden="1">#REF!</definedName>
    <definedName name="_fill2" hidden="1">#REF!</definedName>
    <definedName name="_Key1" hidden="1">#REF!</definedName>
    <definedName name="_Order1" hidden="1">255</definedName>
    <definedName name="_Regression_Int" hidden="1">1</definedName>
    <definedName name="_Sort" hidden="1">#REF!</definedName>
    <definedName name="_Sort2" hidden="1">#REF!</definedName>
    <definedName name="a" hidden="1">{"'Ene-Fac'!$A$2:$H$142"}</definedName>
    <definedName name="aa" hidden="1">#REF!</definedName>
    <definedName name="Ambato" hidden="1">{"'Ene-Fac'!$A$2:$H$142"}</definedName>
    <definedName name="_xlnm.Print_Area" localSheetId="1">'1'!$A$1:$P$76</definedName>
    <definedName name="_xlnm.Print_Area" localSheetId="10">'10'!$A$1:$P$76</definedName>
    <definedName name="_xlnm.Print_Area" localSheetId="11">'11'!$A$1:$P$76</definedName>
    <definedName name="_xlnm.Print_Area" localSheetId="12">'12'!$A$1:$P$76</definedName>
    <definedName name="_xlnm.Print_Area" localSheetId="13">'13'!$A$1:$P$76</definedName>
    <definedName name="_xlnm.Print_Area" localSheetId="14">'14'!$A$1:$P$76</definedName>
    <definedName name="_xlnm.Print_Area" localSheetId="15">'15'!$A$1:$P$76</definedName>
    <definedName name="_xlnm.Print_Area" localSheetId="16">'16'!$A$1:$P$76</definedName>
    <definedName name="_xlnm.Print_Area" localSheetId="17">'17'!$A$1:$P$76</definedName>
    <definedName name="_xlnm.Print_Area" localSheetId="18">'18'!$A$1:$P$76</definedName>
    <definedName name="_xlnm.Print_Area" localSheetId="19">'19'!$A$1:$P$76</definedName>
    <definedName name="_xlnm.Print_Area" localSheetId="2">'2'!$A$1:$P$76</definedName>
    <definedName name="_xlnm.Print_Area" localSheetId="20">'20'!$A$1:$P$76</definedName>
    <definedName name="_xlnm.Print_Area" localSheetId="21">'21'!$A$1:$P$76</definedName>
    <definedName name="_xlnm.Print_Area" localSheetId="22">'22'!$A$1:$P$76</definedName>
    <definedName name="_xlnm.Print_Area" localSheetId="23">'23'!$A$1:$P$76</definedName>
    <definedName name="_xlnm.Print_Area" localSheetId="24">'24'!$A$1:$P$76</definedName>
    <definedName name="_xlnm.Print_Area" localSheetId="25">'25'!$A$1:$P$76</definedName>
    <definedName name="_xlnm.Print_Area" localSheetId="26">'26'!$A$1:$P$76</definedName>
    <definedName name="_xlnm.Print_Area" localSheetId="27">'27'!$A$1:$P$76</definedName>
    <definedName name="_xlnm.Print_Area" localSheetId="28">'28'!$A$1:$P$76</definedName>
    <definedName name="_xlnm.Print_Area" localSheetId="29">'29'!$A$1:$P$76</definedName>
    <definedName name="_xlnm.Print_Area" localSheetId="3">'3'!$A$1:$P$76</definedName>
    <definedName name="_xlnm.Print_Area" localSheetId="30">'30'!$A$1:$P$76</definedName>
    <definedName name="_xlnm.Print_Area" localSheetId="31">'31'!$A$1:$P$76</definedName>
    <definedName name="_xlnm.Print_Area" localSheetId="32">'32'!$A$1:$P$76</definedName>
    <definedName name="_xlnm.Print_Area" localSheetId="33">'33'!$A$1:$P$76</definedName>
    <definedName name="_xlnm.Print_Area" localSheetId="34">'34'!$A$1:$P$76</definedName>
    <definedName name="_xlnm.Print_Area" localSheetId="35">'35'!$A$1:$P$76</definedName>
    <definedName name="_xlnm.Print_Area" localSheetId="36">'36'!$A$1:$P$76</definedName>
    <definedName name="_xlnm.Print_Area" localSheetId="37">'37'!$A$1:$P$76</definedName>
    <definedName name="_xlnm.Print_Area" localSheetId="38">'38'!$A$1:$P$76</definedName>
    <definedName name="_xlnm.Print_Area" localSheetId="39">'39'!$A$1:$P$76</definedName>
    <definedName name="_xlnm.Print_Area" localSheetId="4">'4'!$A$1:$P$76</definedName>
    <definedName name="_xlnm.Print_Area" localSheetId="40">'40'!$A$1:$P$76</definedName>
    <definedName name="_xlnm.Print_Area" localSheetId="41">'41'!$A$1:$P$76</definedName>
    <definedName name="_xlnm.Print_Area" localSheetId="42">'42'!$A$1:$P$76</definedName>
    <definedName name="_xlnm.Print_Area" localSheetId="43">'43'!$A$1:$P$76</definedName>
    <definedName name="_xlnm.Print_Area" localSheetId="44">'44'!$A$1:$P$76</definedName>
    <definedName name="_xlnm.Print_Area" localSheetId="45">'45'!$A$1:$P$76</definedName>
    <definedName name="_xlnm.Print_Area" localSheetId="46">'46'!$A$1:$P$76</definedName>
    <definedName name="_xlnm.Print_Area" localSheetId="47">'47'!$A$1:$P$76</definedName>
    <definedName name="_xlnm.Print_Area" localSheetId="48">'48'!$A$1:$P$76</definedName>
    <definedName name="_xlnm.Print_Area" localSheetId="49">'49'!$A$1:$P$76</definedName>
    <definedName name="_xlnm.Print_Area" localSheetId="5">'5'!$A$1:$P$76</definedName>
    <definedName name="_xlnm.Print_Area" localSheetId="50">'50'!$A$1:$P$76</definedName>
    <definedName name="_xlnm.Print_Area" localSheetId="51">'51'!$A$1:$P$76</definedName>
    <definedName name="_xlnm.Print_Area" localSheetId="52">'52'!$A$1:$P$76</definedName>
    <definedName name="_xlnm.Print_Area" localSheetId="53">'53'!$A$1:$P$76</definedName>
    <definedName name="_xlnm.Print_Area" localSheetId="54">'54'!$A$1:$P$76</definedName>
    <definedName name="_xlnm.Print_Area" localSheetId="55">'55'!$A$1:$P$76</definedName>
    <definedName name="_xlnm.Print_Area" localSheetId="56">'56'!$A$1:$P$76</definedName>
    <definedName name="_xlnm.Print_Area" localSheetId="57">'57'!$A$1:$P$76</definedName>
    <definedName name="_xlnm.Print_Area" localSheetId="58">'58'!$A$1:$P$76</definedName>
    <definedName name="_xlnm.Print_Area" localSheetId="59">'59'!$A$1:$P$76</definedName>
    <definedName name="_xlnm.Print_Area" localSheetId="6">'6'!$A$1:$P$76</definedName>
    <definedName name="_xlnm.Print_Area" localSheetId="60">'60'!$A$1:$P$76</definedName>
    <definedName name="_xlnm.Print_Area" localSheetId="61">'61'!$A$1:$P$76</definedName>
    <definedName name="_xlnm.Print_Area" localSheetId="62">'62'!$A$1:$P$76</definedName>
    <definedName name="_xlnm.Print_Area" localSheetId="63">'63'!$A$1:$P$76</definedName>
    <definedName name="_xlnm.Print_Area" localSheetId="64">'64'!$A$1:$P$76</definedName>
    <definedName name="_xlnm.Print_Area" localSheetId="65">'65'!$A$1:$P$76</definedName>
    <definedName name="_xlnm.Print_Area" localSheetId="66">'66'!$A$1:$P$76</definedName>
    <definedName name="_xlnm.Print_Area" localSheetId="67">'67'!$A$1:$P$76</definedName>
    <definedName name="_xlnm.Print_Area" localSheetId="68">'68'!$A$1:$P$76</definedName>
    <definedName name="_xlnm.Print_Area" localSheetId="69">'69'!$A$1:$P$76</definedName>
    <definedName name="_xlnm.Print_Area" localSheetId="7">'7'!$A$1:$P$76</definedName>
    <definedName name="_xlnm.Print_Area" localSheetId="70">'70'!$A$1:$P$76</definedName>
    <definedName name="_xlnm.Print_Area" localSheetId="71">'71'!$A$1:$P$76</definedName>
    <definedName name="_xlnm.Print_Area" localSheetId="72">'72'!$A$1:$P$76</definedName>
    <definedName name="_xlnm.Print_Area" localSheetId="73">'73'!$A$1:$P$76</definedName>
    <definedName name="_xlnm.Print_Area" localSheetId="74">'74'!$A$1:$P$76</definedName>
    <definedName name="_xlnm.Print_Area" localSheetId="75">'75'!$A$1:$P$76</definedName>
    <definedName name="_xlnm.Print_Area" localSheetId="76">'76'!$A$1:$P$76</definedName>
    <definedName name="_xlnm.Print_Area" localSheetId="77">'77'!$A$1:$P$76</definedName>
    <definedName name="_xlnm.Print_Area" localSheetId="78">'78'!$A$1:$P$76</definedName>
    <definedName name="_xlnm.Print_Area" localSheetId="79">'79'!$A$1:$P$76</definedName>
    <definedName name="_xlnm.Print_Area" localSheetId="8">'8'!$A$1:$P$76</definedName>
    <definedName name="_xlnm.Print_Area" localSheetId="9">'9'!$A$1:$P$76</definedName>
    <definedName name="as" hidden="1">#REF!</definedName>
    <definedName name="bb" hidden="1">#REF!</definedName>
    <definedName name="cara" hidden="1">{"'Ene-Fac'!$A$2:$H$142"}</definedName>
    <definedName name="cc" hidden="1">#REF!</definedName>
    <definedName name="df" hidden="1">#REF!</definedName>
    <definedName name="dghdghd" hidden="1">{"'Ene-Fac'!$A$2:$H$142"}</definedName>
    <definedName name="dtwrtwrtw" hidden="1">{"'Ene-Fac'!$A$2:$H$142"}</definedName>
    <definedName name="eaqagag" hidden="1">{"'Ene-Fac'!$A$2:$H$142"}</definedName>
    <definedName name="est2005imp" hidden="1">{"'Ene-Fac'!$A$2:$H$142"}</definedName>
    <definedName name="fill2" hidden="1">#REF!</definedName>
    <definedName name="fin" hidden="1">#REF!</definedName>
    <definedName name="fluno" hidden="1">{"'Ene-Fac'!$A$2:$H$142"}</definedName>
    <definedName name="Fuentes" hidden="1">{"'Ene-Fac'!$A$2:$H$142"}</definedName>
    <definedName name="gdhgdfhdfgh" hidden="1">{"'Ene-Fac'!$A$2:$H$142"}</definedName>
    <definedName name="hgjfhjfhj" hidden="1">{"'Ene-Fac'!$A$2:$H$142"}</definedName>
    <definedName name="hjfdghjfhj" hidden="1">{"'Ene-Fac'!$A$2:$H$142"}</definedName>
    <definedName name="HTML_CodePage" hidden="1">1252</definedName>
    <definedName name="HTML_Control" hidden="1">{"'Ene-Fac'!$A$2:$H$142"}</definedName>
    <definedName name="HTML_Control_1" hidden="1">{"'Ene-Fac'!$A$2:$H$142"}</definedName>
    <definedName name="HTML_CONTROL001" hidden="1">{"'Ene-Fac'!$A$2:$H$142"}</definedName>
    <definedName name="HTML_Control002" hidden="1">{"'Ene-Fac'!$A$2:$H$142"}</definedName>
    <definedName name="HTML_Control003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"APRECIOS"</definedName>
    <definedName name="HTML_LastUpdate" hidden="1">"25/03/99"</definedName>
    <definedName name="HTML_LineAfter" hidden="1">TRUE</definedName>
    <definedName name="HTML_LineBefore" hidden="1">TRUE</definedName>
    <definedName name="HTML_Name" hidden="1">"Bodega"</definedName>
    <definedName name="HTML_OBDlg2" hidden="1">TRUE</definedName>
    <definedName name="HTML_OBDlg4" hidden="1">TRUE</definedName>
    <definedName name="HTML_OS" hidden="1">0</definedName>
    <definedName name="HTML_PathFile" hidden="1">"C:\ANALPRES.WIN\HTML.htm"</definedName>
    <definedName name="HTML_Title" hidden="1">"ANALISIS PRECIOS UNITARIOS MANO DE OBRA"</definedName>
    <definedName name="jorge" hidden="1">{"'Ene-Fac'!$A$2:$H$142"}</definedName>
    <definedName name="mm" hidden="1">#REF!</definedName>
    <definedName name="new" hidden="1">{"'Ene-Fac'!$A$2:$H$142"}</definedName>
    <definedName name="nn" hidden="1">#REF!</definedName>
    <definedName name="OJO" hidden="1">{"'Ene-Fac'!$A$2:$H$142"}</definedName>
    <definedName name="q" hidden="1">{"'Ene-Fac'!$A$2:$H$142"}</definedName>
    <definedName name="q34er" hidden="1">{"'Ene-Fac'!$A$2:$H$142"}</definedName>
    <definedName name="rt" hidden="1">#REF!</definedName>
    <definedName name="sdfasf" hidden="1">{"'Ene-Fac'!$A$2:$H$142"}</definedName>
    <definedName name="srqwerqe" hidden="1">{"'Ene-Fac'!$A$2:$H$142"}</definedName>
    <definedName name="THML_Control11" hidden="1">{"'Ene-Fac'!$A$2:$H$142"}</definedName>
    <definedName name="twertwert" hidden="1">{"'Ene-Fac'!$A$2:$H$142"}</definedName>
    <definedName name="vv" hidden="1">#REF!</definedName>
    <definedName name="wer" hidden="1">{"'Ene-Fac'!$A$2:$H$142"}</definedName>
    <definedName name="wrtwrt" hidden="1">{"'Ene-Fac'!$A$2:$H$142"}</definedName>
    <definedName name="wrtwrtet" hidden="1">{"'Ene-Fac'!$A$2:$H$142"}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4" i="326" l="1"/>
  <c r="G69" i="326"/>
  <c r="G71" i="326" s="1"/>
  <c r="G63" i="326"/>
  <c r="G62" i="326"/>
  <c r="G61" i="326"/>
  <c r="G60" i="326"/>
  <c r="G59" i="326"/>
  <c r="G58" i="326"/>
  <c r="G57" i="326"/>
  <c r="G56" i="326"/>
  <c r="G55" i="326"/>
  <c r="G54" i="326"/>
  <c r="G53" i="326"/>
  <c r="G52" i="326"/>
  <c r="G51" i="326"/>
  <c r="G50" i="326"/>
  <c r="G49" i="326"/>
  <c r="G48" i="326"/>
  <c r="G47" i="326"/>
  <c r="G46" i="326"/>
  <c r="G45" i="326"/>
  <c r="G44" i="326"/>
  <c r="G64" i="326" s="1"/>
  <c r="V76" i="326" s="1"/>
  <c r="G40" i="326"/>
  <c r="G39" i="326"/>
  <c r="D39" i="326"/>
  <c r="G38" i="326"/>
  <c r="D38" i="326"/>
  <c r="G37" i="326"/>
  <c r="D37" i="326"/>
  <c r="G36" i="326"/>
  <c r="D36" i="326"/>
  <c r="D35" i="326"/>
  <c r="G35" i="326" s="1"/>
  <c r="D34" i="326"/>
  <c r="G34" i="326" s="1"/>
  <c r="D33" i="326"/>
  <c r="G33" i="326" s="1"/>
  <c r="G28" i="326"/>
  <c r="D28" i="326"/>
  <c r="G27" i="326"/>
  <c r="D27" i="326"/>
  <c r="V26" i="326"/>
  <c r="G26" i="326"/>
  <c r="D26" i="326"/>
  <c r="V25" i="326"/>
  <c r="G25" i="326"/>
  <c r="D25" i="326"/>
  <c r="V24" i="326"/>
  <c r="G24" i="326"/>
  <c r="D24" i="326"/>
  <c r="V23" i="326"/>
  <c r="G23" i="326"/>
  <c r="D23" i="326"/>
  <c r="V22" i="326"/>
  <c r="G22" i="326"/>
  <c r="D22" i="326"/>
  <c r="V21" i="326"/>
  <c r="G21" i="326"/>
  <c r="D21" i="326"/>
  <c r="V20" i="326"/>
  <c r="G20" i="326"/>
  <c r="D20" i="326"/>
  <c r="V19" i="326"/>
  <c r="G19" i="326"/>
  <c r="D19" i="326"/>
  <c r="V18" i="326"/>
  <c r="G18" i="326"/>
  <c r="D18" i="326"/>
  <c r="V17" i="326"/>
  <c r="G17" i="326"/>
  <c r="D17" i="326"/>
  <c r="V16" i="326"/>
  <c r="D16" i="326"/>
  <c r="G16" i="326" s="1"/>
  <c r="V15" i="326"/>
  <c r="G15" i="326"/>
  <c r="D15" i="326"/>
  <c r="V14" i="326"/>
  <c r="D14" i="326"/>
  <c r="G14" i="326" s="1"/>
  <c r="V13" i="326"/>
  <c r="L13" i="326"/>
  <c r="M13" i="326" s="1"/>
  <c r="O13" i="326" s="1"/>
  <c r="Q13" i="326" s="1"/>
  <c r="S13" i="326" s="1"/>
  <c r="D13" i="326"/>
  <c r="G13" i="326" s="1"/>
  <c r="V12" i="326"/>
  <c r="G12" i="326"/>
  <c r="D12" i="326"/>
  <c r="J10" i="326"/>
  <c r="V74" i="325"/>
  <c r="G71" i="325"/>
  <c r="G69" i="325"/>
  <c r="G63" i="325"/>
  <c r="G62" i="325"/>
  <c r="G61" i="325"/>
  <c r="G60" i="325"/>
  <c r="G59" i="325"/>
  <c r="G58" i="325"/>
  <c r="G57" i="325"/>
  <c r="G56" i="325"/>
  <c r="G55" i="325"/>
  <c r="G54" i="325"/>
  <c r="G53" i="325"/>
  <c r="G52" i="325"/>
  <c r="G51" i="325"/>
  <c r="G50" i="325"/>
  <c r="G49" i="325"/>
  <c r="G48" i="325"/>
  <c r="G64" i="325" s="1"/>
  <c r="V76" i="325" s="1"/>
  <c r="G47" i="325"/>
  <c r="G46" i="325"/>
  <c r="G45" i="325"/>
  <c r="G44" i="325"/>
  <c r="G39" i="325"/>
  <c r="D39" i="325"/>
  <c r="G38" i="325"/>
  <c r="D38" i="325"/>
  <c r="G37" i="325"/>
  <c r="D37" i="325"/>
  <c r="G36" i="325"/>
  <c r="D36" i="325"/>
  <c r="G35" i="325"/>
  <c r="D35" i="325"/>
  <c r="G34" i="325"/>
  <c r="D34" i="325"/>
  <c r="G33" i="325"/>
  <c r="D33" i="325"/>
  <c r="G28" i="325"/>
  <c r="D28" i="325"/>
  <c r="G27" i="325"/>
  <c r="D27" i="325"/>
  <c r="V26" i="325"/>
  <c r="G26" i="325"/>
  <c r="D26" i="325"/>
  <c r="V25" i="325"/>
  <c r="G25" i="325"/>
  <c r="D25" i="325"/>
  <c r="V24" i="325"/>
  <c r="G24" i="325"/>
  <c r="D24" i="325"/>
  <c r="V23" i="325"/>
  <c r="G23" i="325"/>
  <c r="D23" i="325"/>
  <c r="V22" i="325"/>
  <c r="G22" i="325"/>
  <c r="D22" i="325"/>
  <c r="V21" i="325"/>
  <c r="G21" i="325"/>
  <c r="D21" i="325"/>
  <c r="V20" i="325"/>
  <c r="G20" i="325"/>
  <c r="D20" i="325"/>
  <c r="V19" i="325"/>
  <c r="G19" i="325"/>
  <c r="D19" i="325"/>
  <c r="V18" i="325"/>
  <c r="G18" i="325"/>
  <c r="D18" i="325"/>
  <c r="V17" i="325"/>
  <c r="G17" i="325"/>
  <c r="D17" i="325"/>
  <c r="V16" i="325"/>
  <c r="G16" i="325"/>
  <c r="D16" i="325"/>
  <c r="V15" i="325"/>
  <c r="D15" i="325"/>
  <c r="G15" i="325" s="1"/>
  <c r="V14" i="325"/>
  <c r="G14" i="325"/>
  <c r="D14" i="325"/>
  <c r="V13" i="325"/>
  <c r="M13" i="325"/>
  <c r="O13" i="325" s="1"/>
  <c r="Q13" i="325" s="1"/>
  <c r="S13" i="325" s="1"/>
  <c r="L13" i="325"/>
  <c r="G13" i="325"/>
  <c r="D13" i="325"/>
  <c r="V12" i="325"/>
  <c r="D12" i="325"/>
  <c r="G12" i="325" s="1"/>
  <c r="J10" i="325"/>
  <c r="V74" i="324"/>
  <c r="G69" i="324"/>
  <c r="G71" i="324" s="1"/>
  <c r="G63" i="324"/>
  <c r="G62" i="324"/>
  <c r="G61" i="324"/>
  <c r="G60" i="324"/>
  <c r="G59" i="324"/>
  <c r="G58" i="324"/>
  <c r="G57" i="324"/>
  <c r="G56" i="324"/>
  <c r="G55" i="324"/>
  <c r="G54" i="324"/>
  <c r="G53" i="324"/>
  <c r="G52" i="324"/>
  <c r="G51" i="324"/>
  <c r="G50" i="324"/>
  <c r="G49" i="324"/>
  <c r="G48" i="324"/>
  <c r="G47" i="324"/>
  <c r="G46" i="324"/>
  <c r="G45" i="324"/>
  <c r="G44" i="324"/>
  <c r="G39" i="324"/>
  <c r="D39" i="324"/>
  <c r="G38" i="324"/>
  <c r="D38" i="324"/>
  <c r="G37" i="324"/>
  <c r="D37" i="324"/>
  <c r="G36" i="324"/>
  <c r="D36" i="324"/>
  <c r="D35" i="324"/>
  <c r="G35" i="324" s="1"/>
  <c r="D34" i="324"/>
  <c r="G34" i="324" s="1"/>
  <c r="D33" i="324"/>
  <c r="G33" i="324" s="1"/>
  <c r="G40" i="324" s="1"/>
  <c r="G28" i="324"/>
  <c r="D28" i="324"/>
  <c r="G27" i="324"/>
  <c r="D27" i="324"/>
  <c r="V26" i="324"/>
  <c r="G26" i="324"/>
  <c r="D26" i="324"/>
  <c r="V25" i="324"/>
  <c r="G25" i="324"/>
  <c r="D25" i="324"/>
  <c r="V24" i="324"/>
  <c r="G24" i="324"/>
  <c r="D24" i="324"/>
  <c r="V23" i="324"/>
  <c r="G23" i="324"/>
  <c r="D23" i="324"/>
  <c r="V22" i="324"/>
  <c r="G22" i="324"/>
  <c r="D22" i="324"/>
  <c r="V21" i="324"/>
  <c r="G21" i="324"/>
  <c r="D21" i="324"/>
  <c r="V20" i="324"/>
  <c r="G20" i="324"/>
  <c r="D20" i="324"/>
  <c r="V19" i="324"/>
  <c r="G19" i="324"/>
  <c r="D19" i="324"/>
  <c r="V18" i="324"/>
  <c r="G18" i="324"/>
  <c r="D18" i="324"/>
  <c r="V17" i="324"/>
  <c r="G17" i="324"/>
  <c r="D17" i="324"/>
  <c r="V16" i="324"/>
  <c r="D16" i="324"/>
  <c r="G16" i="324" s="1"/>
  <c r="V15" i="324"/>
  <c r="G15" i="324"/>
  <c r="D15" i="324"/>
  <c r="V14" i="324"/>
  <c r="D14" i="324"/>
  <c r="G14" i="324" s="1"/>
  <c r="V13" i="324"/>
  <c r="L13" i="324"/>
  <c r="M13" i="324" s="1"/>
  <c r="O13" i="324" s="1"/>
  <c r="Q13" i="324" s="1"/>
  <c r="S13" i="324" s="1"/>
  <c r="D13" i="324"/>
  <c r="G13" i="324" s="1"/>
  <c r="V12" i="324"/>
  <c r="G12" i="324"/>
  <c r="D12" i="324"/>
  <c r="J10" i="324"/>
  <c r="V74" i="323"/>
  <c r="G71" i="323"/>
  <c r="G69" i="323"/>
  <c r="G63" i="323"/>
  <c r="G62" i="323"/>
  <c r="G61" i="323"/>
  <c r="G60" i="323"/>
  <c r="G59" i="323"/>
  <c r="G58" i="323"/>
  <c r="G57" i="323"/>
  <c r="G56" i="323"/>
  <c r="G55" i="323"/>
  <c r="G54" i="323"/>
  <c r="G53" i="323"/>
  <c r="G52" i="323"/>
  <c r="G51" i="323"/>
  <c r="G50" i="323"/>
  <c r="G49" i="323"/>
  <c r="G48" i="323"/>
  <c r="G47" i="323"/>
  <c r="G46" i="323"/>
  <c r="G45" i="323"/>
  <c r="G44" i="323"/>
  <c r="G39" i="323"/>
  <c r="D39" i="323"/>
  <c r="G38" i="323"/>
  <c r="D38" i="323"/>
  <c r="G37" i="323"/>
  <c r="D37" i="323"/>
  <c r="G36" i="323"/>
  <c r="D36" i="323"/>
  <c r="G35" i="323"/>
  <c r="D35" i="323"/>
  <c r="G34" i="323"/>
  <c r="D34" i="323"/>
  <c r="G33" i="323"/>
  <c r="D33" i="323"/>
  <c r="G28" i="323"/>
  <c r="D28" i="323"/>
  <c r="G27" i="323"/>
  <c r="D27" i="323"/>
  <c r="V26" i="323"/>
  <c r="G26" i="323"/>
  <c r="D26" i="323"/>
  <c r="V25" i="323"/>
  <c r="G25" i="323"/>
  <c r="D25" i="323"/>
  <c r="V24" i="323"/>
  <c r="G24" i="323"/>
  <c r="D24" i="323"/>
  <c r="V23" i="323"/>
  <c r="G23" i="323"/>
  <c r="D23" i="323"/>
  <c r="V22" i="323"/>
  <c r="G22" i="323"/>
  <c r="D22" i="323"/>
  <c r="V21" i="323"/>
  <c r="G21" i="323"/>
  <c r="D21" i="323"/>
  <c r="V20" i="323"/>
  <c r="G20" i="323"/>
  <c r="D20" i="323"/>
  <c r="V19" i="323"/>
  <c r="G19" i="323"/>
  <c r="D19" i="323"/>
  <c r="V18" i="323"/>
  <c r="G18" i="323"/>
  <c r="D18" i="323"/>
  <c r="V17" i="323"/>
  <c r="G17" i="323"/>
  <c r="D17" i="323"/>
  <c r="V16" i="323"/>
  <c r="G16" i="323"/>
  <c r="D16" i="323"/>
  <c r="V15" i="323"/>
  <c r="G15" i="323"/>
  <c r="D15" i="323"/>
  <c r="V14" i="323"/>
  <c r="G14" i="323"/>
  <c r="D14" i="323"/>
  <c r="V13" i="323"/>
  <c r="M13" i="323"/>
  <c r="O13" i="323" s="1"/>
  <c r="Q13" i="323" s="1"/>
  <c r="S13" i="323" s="1"/>
  <c r="L13" i="323"/>
  <c r="G13" i="323"/>
  <c r="D13" i="323"/>
  <c r="V12" i="323"/>
  <c r="D12" i="323"/>
  <c r="G12" i="323" s="1"/>
  <c r="G29" i="323" s="1"/>
  <c r="J10" i="323"/>
  <c r="V74" i="322"/>
  <c r="G69" i="322"/>
  <c r="G71" i="322" s="1"/>
  <c r="G63" i="322"/>
  <c r="G62" i="322"/>
  <c r="G61" i="322"/>
  <c r="G60" i="322"/>
  <c r="G59" i="322"/>
  <c r="G58" i="322"/>
  <c r="G57" i="322"/>
  <c r="G56" i="322"/>
  <c r="G55" i="322"/>
  <c r="G54" i="322"/>
  <c r="G53" i="322"/>
  <c r="G52" i="322"/>
  <c r="G51" i="322"/>
  <c r="G50" i="322"/>
  <c r="G49" i="322"/>
  <c r="G48" i="322"/>
  <c r="G47" i="322"/>
  <c r="G46" i="322"/>
  <c r="G45" i="322"/>
  <c r="G44" i="322"/>
  <c r="G64" i="322" s="1"/>
  <c r="V76" i="322" s="1"/>
  <c r="G39" i="322"/>
  <c r="D39" i="322"/>
  <c r="G38" i="322"/>
  <c r="D38" i="322"/>
  <c r="G37" i="322"/>
  <c r="D37" i="322"/>
  <c r="G36" i="322"/>
  <c r="D36" i="322"/>
  <c r="D35" i="322"/>
  <c r="G35" i="322" s="1"/>
  <c r="D34" i="322"/>
  <c r="G34" i="322" s="1"/>
  <c r="D33" i="322"/>
  <c r="G33" i="322" s="1"/>
  <c r="G28" i="322"/>
  <c r="D28" i="322"/>
  <c r="G27" i="322"/>
  <c r="D27" i="322"/>
  <c r="V26" i="322"/>
  <c r="G26" i="322"/>
  <c r="D26" i="322"/>
  <c r="V25" i="322"/>
  <c r="G25" i="322"/>
  <c r="D25" i="322"/>
  <c r="V24" i="322"/>
  <c r="G24" i="322"/>
  <c r="D24" i="322"/>
  <c r="V23" i="322"/>
  <c r="G23" i="322"/>
  <c r="D23" i="322"/>
  <c r="V22" i="322"/>
  <c r="G22" i="322"/>
  <c r="D22" i="322"/>
  <c r="V21" i="322"/>
  <c r="G21" i="322"/>
  <c r="D21" i="322"/>
  <c r="V20" i="322"/>
  <c r="G20" i="322"/>
  <c r="D20" i="322"/>
  <c r="V19" i="322"/>
  <c r="G19" i="322"/>
  <c r="D19" i="322"/>
  <c r="V18" i="322"/>
  <c r="G18" i="322"/>
  <c r="D18" i="322"/>
  <c r="V17" i="322"/>
  <c r="G17" i="322"/>
  <c r="D17" i="322"/>
  <c r="V16" i="322"/>
  <c r="G16" i="322"/>
  <c r="D16" i="322"/>
  <c r="V15" i="322"/>
  <c r="G15" i="322"/>
  <c r="D15" i="322"/>
  <c r="V14" i="322"/>
  <c r="D14" i="322"/>
  <c r="G14" i="322" s="1"/>
  <c r="V13" i="322"/>
  <c r="L13" i="322"/>
  <c r="M13" i="322" s="1"/>
  <c r="O13" i="322" s="1"/>
  <c r="Q13" i="322" s="1"/>
  <c r="S13" i="322" s="1"/>
  <c r="D13" i="322"/>
  <c r="G13" i="322" s="1"/>
  <c r="V12" i="322"/>
  <c r="G12" i="322"/>
  <c r="D12" i="322"/>
  <c r="J10" i="322"/>
  <c r="V74" i="321"/>
  <c r="G71" i="321"/>
  <c r="G69" i="321"/>
  <c r="G63" i="321"/>
  <c r="G62" i="321"/>
  <c r="G61" i="321"/>
  <c r="G60" i="321"/>
  <c r="G59" i="321"/>
  <c r="G58" i="321"/>
  <c r="G57" i="321"/>
  <c r="G56" i="321"/>
  <c r="G55" i="321"/>
  <c r="G54" i="321"/>
  <c r="G53" i="321"/>
  <c r="G52" i="321"/>
  <c r="G51" i="321"/>
  <c r="G50" i="321"/>
  <c r="G49" i="321"/>
  <c r="G48" i="321"/>
  <c r="G47" i="321"/>
  <c r="G46" i="321"/>
  <c r="G45" i="321"/>
  <c r="G44" i="321"/>
  <c r="G64" i="321" s="1"/>
  <c r="V76" i="321" s="1"/>
  <c r="G39" i="321"/>
  <c r="D39" i="321"/>
  <c r="G38" i="321"/>
  <c r="D38" i="321"/>
  <c r="G37" i="321"/>
  <c r="D37" i="321"/>
  <c r="G36" i="321"/>
  <c r="D36" i="321"/>
  <c r="G35" i="321"/>
  <c r="D35" i="321"/>
  <c r="G34" i="321"/>
  <c r="D34" i="321"/>
  <c r="G33" i="321"/>
  <c r="G40" i="321" s="1"/>
  <c r="D33" i="321"/>
  <c r="G28" i="321"/>
  <c r="D28" i="321"/>
  <c r="G27" i="321"/>
  <c r="D27" i="321"/>
  <c r="V26" i="321"/>
  <c r="G26" i="321"/>
  <c r="D26" i="321"/>
  <c r="V25" i="321"/>
  <c r="G25" i="321"/>
  <c r="D25" i="321"/>
  <c r="V24" i="321"/>
  <c r="G24" i="321"/>
  <c r="D24" i="321"/>
  <c r="V23" i="321"/>
  <c r="G23" i="321"/>
  <c r="D23" i="321"/>
  <c r="V22" i="321"/>
  <c r="G22" i="321"/>
  <c r="D22" i="321"/>
  <c r="V21" i="321"/>
  <c r="G21" i="321"/>
  <c r="D21" i="321"/>
  <c r="V20" i="321"/>
  <c r="G20" i="321"/>
  <c r="D20" i="321"/>
  <c r="V19" i="321"/>
  <c r="G19" i="321"/>
  <c r="D19" i="321"/>
  <c r="V18" i="321"/>
  <c r="G18" i="321"/>
  <c r="D18" i="321"/>
  <c r="V17" i="321"/>
  <c r="D17" i="321"/>
  <c r="G17" i="321" s="1"/>
  <c r="V16" i="321"/>
  <c r="G16" i="321"/>
  <c r="D16" i="321"/>
  <c r="V15" i="321"/>
  <c r="D15" i="321"/>
  <c r="G15" i="321" s="1"/>
  <c r="V14" i="321"/>
  <c r="G14" i="321"/>
  <c r="D14" i="321"/>
  <c r="V13" i="321"/>
  <c r="M13" i="321"/>
  <c r="O13" i="321" s="1"/>
  <c r="Q13" i="321" s="1"/>
  <c r="S13" i="321" s="1"/>
  <c r="L13" i="321"/>
  <c r="G13" i="321"/>
  <c r="D13" i="321"/>
  <c r="V12" i="321"/>
  <c r="D12" i="321"/>
  <c r="G12" i="321" s="1"/>
  <c r="G29" i="321" s="1"/>
  <c r="J10" i="321"/>
  <c r="V74" i="320"/>
  <c r="G69" i="320"/>
  <c r="G71" i="320" s="1"/>
  <c r="G63" i="320"/>
  <c r="G62" i="320"/>
  <c r="G61" i="320"/>
  <c r="G60" i="320"/>
  <c r="G59" i="320"/>
  <c r="G58" i="320"/>
  <c r="G57" i="320"/>
  <c r="G56" i="320"/>
  <c r="G55" i="320"/>
  <c r="G54" i="320"/>
  <c r="G53" i="320"/>
  <c r="G52" i="320"/>
  <c r="G51" i="320"/>
  <c r="G50" i="320"/>
  <c r="G49" i="320"/>
  <c r="G48" i="320"/>
  <c r="G47" i="320"/>
  <c r="G46" i="320"/>
  <c r="G45" i="320"/>
  <c r="G44" i="320"/>
  <c r="G64" i="320" s="1"/>
  <c r="V76" i="320" s="1"/>
  <c r="G39" i="320"/>
  <c r="D39" i="320"/>
  <c r="G38" i="320"/>
  <c r="D38" i="320"/>
  <c r="G37" i="320"/>
  <c r="D37" i="320"/>
  <c r="G36" i="320"/>
  <c r="D36" i="320"/>
  <c r="G35" i="320"/>
  <c r="D35" i="320"/>
  <c r="D34" i="320"/>
  <c r="G34" i="320" s="1"/>
  <c r="D33" i="320"/>
  <c r="G33" i="320" s="1"/>
  <c r="G40" i="320" s="1"/>
  <c r="G28" i="320"/>
  <c r="D28" i="320"/>
  <c r="G27" i="320"/>
  <c r="D27" i="320"/>
  <c r="V26" i="320"/>
  <c r="G26" i="320"/>
  <c r="D26" i="320"/>
  <c r="V25" i="320"/>
  <c r="G25" i="320"/>
  <c r="D25" i="320"/>
  <c r="V24" i="320"/>
  <c r="G24" i="320"/>
  <c r="D24" i="320"/>
  <c r="V23" i="320"/>
  <c r="G23" i="320"/>
  <c r="D23" i="320"/>
  <c r="V22" i="320"/>
  <c r="G22" i="320"/>
  <c r="D22" i="320"/>
  <c r="V21" i="320"/>
  <c r="G21" i="320"/>
  <c r="D21" i="320"/>
  <c r="V20" i="320"/>
  <c r="G20" i="320"/>
  <c r="D20" i="320"/>
  <c r="V19" i="320"/>
  <c r="G19" i="320"/>
  <c r="D19" i="320"/>
  <c r="V18" i="320"/>
  <c r="D18" i="320"/>
  <c r="G18" i="320" s="1"/>
  <c r="V17" i="320"/>
  <c r="G17" i="320"/>
  <c r="D17" i="320"/>
  <c r="V16" i="320"/>
  <c r="D16" i="320"/>
  <c r="G16" i="320" s="1"/>
  <c r="V15" i="320"/>
  <c r="G15" i="320"/>
  <c r="D15" i="320"/>
  <c r="V14" i="320"/>
  <c r="D14" i="320"/>
  <c r="G14" i="320" s="1"/>
  <c r="V13" i="320"/>
  <c r="L13" i="320"/>
  <c r="M13" i="320" s="1"/>
  <c r="O13" i="320" s="1"/>
  <c r="Q13" i="320" s="1"/>
  <c r="S13" i="320" s="1"/>
  <c r="D13" i="320"/>
  <c r="G13" i="320" s="1"/>
  <c r="V12" i="320"/>
  <c r="G12" i="320"/>
  <c r="D12" i="320"/>
  <c r="J10" i="320"/>
  <c r="V74" i="319"/>
  <c r="G71" i="319"/>
  <c r="G69" i="319"/>
  <c r="G63" i="319"/>
  <c r="G62" i="319"/>
  <c r="G61" i="319"/>
  <c r="G60" i="319"/>
  <c r="G59" i="319"/>
  <c r="G58" i="319"/>
  <c r="G57" i="319"/>
  <c r="G56" i="319"/>
  <c r="G55" i="319"/>
  <c r="G54" i="319"/>
  <c r="G53" i="319"/>
  <c r="G52" i="319"/>
  <c r="G51" i="319"/>
  <c r="G50" i="319"/>
  <c r="G49" i="319"/>
  <c r="G48" i="319"/>
  <c r="G47" i="319"/>
  <c r="G46" i="319"/>
  <c r="G45" i="319"/>
  <c r="G44" i="319"/>
  <c r="G39" i="319"/>
  <c r="D39" i="319"/>
  <c r="G38" i="319"/>
  <c r="D38" i="319"/>
  <c r="G37" i="319"/>
  <c r="D37" i="319"/>
  <c r="G36" i="319"/>
  <c r="D36" i="319"/>
  <c r="G35" i="319"/>
  <c r="D35" i="319"/>
  <c r="G34" i="319"/>
  <c r="D34" i="319"/>
  <c r="G33" i="319"/>
  <c r="G40" i="319" s="1"/>
  <c r="D33" i="319"/>
  <c r="G28" i="319"/>
  <c r="D28" i="319"/>
  <c r="G27" i="319"/>
  <c r="D27" i="319"/>
  <c r="V26" i="319"/>
  <c r="G26" i="319"/>
  <c r="D26" i="319"/>
  <c r="V25" i="319"/>
  <c r="G25" i="319"/>
  <c r="D25" i="319"/>
  <c r="V24" i="319"/>
  <c r="G24" i="319"/>
  <c r="D24" i="319"/>
  <c r="V23" i="319"/>
  <c r="G23" i="319"/>
  <c r="D23" i="319"/>
  <c r="V22" i="319"/>
  <c r="G22" i="319"/>
  <c r="D22" i="319"/>
  <c r="V21" i="319"/>
  <c r="G21" i="319"/>
  <c r="D21" i="319"/>
  <c r="V20" i="319"/>
  <c r="G20" i="319"/>
  <c r="D20" i="319"/>
  <c r="V19" i="319"/>
  <c r="G19" i="319"/>
  <c r="D19" i="319"/>
  <c r="V18" i="319"/>
  <c r="G18" i="319"/>
  <c r="D18" i="319"/>
  <c r="V17" i="319"/>
  <c r="D17" i="319"/>
  <c r="G17" i="319" s="1"/>
  <c r="V16" i="319"/>
  <c r="G16" i="319"/>
  <c r="D16" i="319"/>
  <c r="V15" i="319"/>
  <c r="D15" i="319"/>
  <c r="G15" i="319" s="1"/>
  <c r="V14" i="319"/>
  <c r="G14" i="319"/>
  <c r="D14" i="319"/>
  <c r="V13" i="319"/>
  <c r="M13" i="319"/>
  <c r="O13" i="319" s="1"/>
  <c r="Q13" i="319" s="1"/>
  <c r="S13" i="319" s="1"/>
  <c r="L13" i="319"/>
  <c r="G13" i="319"/>
  <c r="D13" i="319"/>
  <c r="V12" i="319"/>
  <c r="D12" i="319"/>
  <c r="G12" i="319" s="1"/>
  <c r="J10" i="319"/>
  <c r="V74" i="318"/>
  <c r="G69" i="318"/>
  <c r="G71" i="318" s="1"/>
  <c r="G63" i="318"/>
  <c r="G62" i="318"/>
  <c r="G61" i="318"/>
  <c r="G60" i="318"/>
  <c r="G59" i="318"/>
  <c r="G58" i="318"/>
  <c r="G57" i="318"/>
  <c r="G56" i="318"/>
  <c r="G55" i="318"/>
  <c r="G54" i="318"/>
  <c r="G53" i="318"/>
  <c r="G52" i="318"/>
  <c r="G51" i="318"/>
  <c r="G50" i="318"/>
  <c r="G49" i="318"/>
  <c r="G48" i="318"/>
  <c r="G47" i="318"/>
  <c r="G46" i="318"/>
  <c r="G45" i="318"/>
  <c r="G44" i="318"/>
  <c r="G64" i="318" s="1"/>
  <c r="V76" i="318" s="1"/>
  <c r="G39" i="318"/>
  <c r="D39" i="318"/>
  <c r="G38" i="318"/>
  <c r="D38" i="318"/>
  <c r="G37" i="318"/>
  <c r="D37" i="318"/>
  <c r="G36" i="318"/>
  <c r="D36" i="318"/>
  <c r="G35" i="318"/>
  <c r="D35" i="318"/>
  <c r="D34" i="318"/>
  <c r="G34" i="318" s="1"/>
  <c r="D33" i="318"/>
  <c r="G33" i="318" s="1"/>
  <c r="G40" i="318" s="1"/>
  <c r="G28" i="318"/>
  <c r="D28" i="318"/>
  <c r="G27" i="318"/>
  <c r="D27" i="318"/>
  <c r="V26" i="318"/>
  <c r="G26" i="318"/>
  <c r="D26" i="318"/>
  <c r="V25" i="318"/>
  <c r="G25" i="318"/>
  <c r="D25" i="318"/>
  <c r="V24" i="318"/>
  <c r="G24" i="318"/>
  <c r="D24" i="318"/>
  <c r="V23" i="318"/>
  <c r="G23" i="318"/>
  <c r="D23" i="318"/>
  <c r="V22" i="318"/>
  <c r="G22" i="318"/>
  <c r="D22" i="318"/>
  <c r="V21" i="318"/>
  <c r="G21" i="318"/>
  <c r="D21" i="318"/>
  <c r="V20" i="318"/>
  <c r="G20" i="318"/>
  <c r="D20" i="318"/>
  <c r="V19" i="318"/>
  <c r="G19" i="318"/>
  <c r="D19" i="318"/>
  <c r="V18" i="318"/>
  <c r="D18" i="318"/>
  <c r="G18" i="318" s="1"/>
  <c r="V17" i="318"/>
  <c r="G17" i="318"/>
  <c r="D17" i="318"/>
  <c r="V16" i="318"/>
  <c r="D16" i="318"/>
  <c r="G16" i="318" s="1"/>
  <c r="V15" i="318"/>
  <c r="G15" i="318"/>
  <c r="D15" i="318"/>
  <c r="V14" i="318"/>
  <c r="D14" i="318"/>
  <c r="G14" i="318" s="1"/>
  <c r="V13" i="318"/>
  <c r="L13" i="318"/>
  <c r="M13" i="318" s="1"/>
  <c r="O13" i="318" s="1"/>
  <c r="Q13" i="318" s="1"/>
  <c r="S13" i="318" s="1"/>
  <c r="D13" i="318"/>
  <c r="G13" i="318" s="1"/>
  <c r="V12" i="318"/>
  <c r="G12" i="318"/>
  <c r="D12" i="318"/>
  <c r="J10" i="318"/>
  <c r="V74" i="317"/>
  <c r="G71" i="317"/>
  <c r="G69" i="317"/>
  <c r="G63" i="317"/>
  <c r="G62" i="317"/>
  <c r="G61" i="317"/>
  <c r="G60" i="317"/>
  <c r="G59" i="317"/>
  <c r="G58" i="317"/>
  <c r="G57" i="317"/>
  <c r="G56" i="317"/>
  <c r="G55" i="317"/>
  <c r="G54" i="317"/>
  <c r="G53" i="317"/>
  <c r="G52" i="317"/>
  <c r="G51" i="317"/>
  <c r="G50" i="317"/>
  <c r="G49" i="317"/>
  <c r="G48" i="317"/>
  <c r="G64" i="317" s="1"/>
  <c r="V76" i="317" s="1"/>
  <c r="G47" i="317"/>
  <c r="G46" i="317"/>
  <c r="G45" i="317"/>
  <c r="G44" i="317"/>
  <c r="G39" i="317"/>
  <c r="D39" i="317"/>
  <c r="G38" i="317"/>
  <c r="D38" i="317"/>
  <c r="G37" i="317"/>
  <c r="D37" i="317"/>
  <c r="G36" i="317"/>
  <c r="D36" i="317"/>
  <c r="G35" i="317"/>
  <c r="D35" i="317"/>
  <c r="G34" i="317"/>
  <c r="D34" i="317"/>
  <c r="G33" i="317"/>
  <c r="D33" i="317"/>
  <c r="G28" i="317"/>
  <c r="D28" i="317"/>
  <c r="G27" i="317"/>
  <c r="D27" i="317"/>
  <c r="V26" i="317"/>
  <c r="G26" i="317"/>
  <c r="D26" i="317"/>
  <c r="V25" i="317"/>
  <c r="G25" i="317"/>
  <c r="D25" i="317"/>
  <c r="V24" i="317"/>
  <c r="G24" i="317"/>
  <c r="D24" i="317"/>
  <c r="V23" i="317"/>
  <c r="G23" i="317"/>
  <c r="D23" i="317"/>
  <c r="V22" i="317"/>
  <c r="G22" i="317"/>
  <c r="D22" i="317"/>
  <c r="V21" i="317"/>
  <c r="G21" i="317"/>
  <c r="D21" i="317"/>
  <c r="V20" i="317"/>
  <c r="G20" i="317"/>
  <c r="D20" i="317"/>
  <c r="V19" i="317"/>
  <c r="G19" i="317"/>
  <c r="D19" i="317"/>
  <c r="V18" i="317"/>
  <c r="G18" i="317"/>
  <c r="D18" i="317"/>
  <c r="V17" i="317"/>
  <c r="D17" i="317"/>
  <c r="G17" i="317" s="1"/>
  <c r="V16" i="317"/>
  <c r="G16" i="317"/>
  <c r="D16" i="317"/>
  <c r="V15" i="317"/>
  <c r="D15" i="317"/>
  <c r="G15" i="317" s="1"/>
  <c r="V14" i="317"/>
  <c r="G14" i="317"/>
  <c r="D14" i="317"/>
  <c r="V13" i="317"/>
  <c r="M13" i="317"/>
  <c r="O13" i="317" s="1"/>
  <c r="Q13" i="317" s="1"/>
  <c r="S13" i="317" s="1"/>
  <c r="L13" i="317"/>
  <c r="G13" i="317"/>
  <c r="D13" i="317"/>
  <c r="V12" i="317"/>
  <c r="D12" i="317"/>
  <c r="G12" i="317" s="1"/>
  <c r="J10" i="317"/>
  <c r="V74" i="316"/>
  <c r="G69" i="316"/>
  <c r="G71" i="316" s="1"/>
  <c r="G63" i="316"/>
  <c r="G62" i="316"/>
  <c r="G61" i="316"/>
  <c r="G60" i="316"/>
  <c r="G59" i="316"/>
  <c r="G58" i="316"/>
  <c r="G57" i="316"/>
  <c r="G56" i="316"/>
  <c r="G55" i="316"/>
  <c r="G54" i="316"/>
  <c r="G53" i="316"/>
  <c r="G52" i="316"/>
  <c r="G51" i="316"/>
  <c r="G50" i="316"/>
  <c r="G49" i="316"/>
  <c r="G48" i="316"/>
  <c r="G47" i="316"/>
  <c r="G46" i="316"/>
  <c r="G45" i="316"/>
  <c r="G44" i="316"/>
  <c r="G64" i="316" s="1"/>
  <c r="V76" i="316" s="1"/>
  <c r="G39" i="316"/>
  <c r="D39" i="316"/>
  <c r="G38" i="316"/>
  <c r="D38" i="316"/>
  <c r="G37" i="316"/>
  <c r="D37" i="316"/>
  <c r="G36" i="316"/>
  <c r="D36" i="316"/>
  <c r="G35" i="316"/>
  <c r="D35" i="316"/>
  <c r="D34" i="316"/>
  <c r="G34" i="316" s="1"/>
  <c r="D33" i="316"/>
  <c r="G33" i="316" s="1"/>
  <c r="G40" i="316" s="1"/>
  <c r="G28" i="316"/>
  <c r="D28" i="316"/>
  <c r="G27" i="316"/>
  <c r="D27" i="316"/>
  <c r="V26" i="316"/>
  <c r="G26" i="316"/>
  <c r="D26" i="316"/>
  <c r="V25" i="316"/>
  <c r="G25" i="316"/>
  <c r="D25" i="316"/>
  <c r="V24" i="316"/>
  <c r="G24" i="316"/>
  <c r="D24" i="316"/>
  <c r="V23" i="316"/>
  <c r="G23" i="316"/>
  <c r="D23" i="316"/>
  <c r="V22" i="316"/>
  <c r="G22" i="316"/>
  <c r="D22" i="316"/>
  <c r="V21" i="316"/>
  <c r="G21" i="316"/>
  <c r="D21" i="316"/>
  <c r="V20" i="316"/>
  <c r="G20" i="316"/>
  <c r="D20" i="316"/>
  <c r="V19" i="316"/>
  <c r="G19" i="316"/>
  <c r="D19" i="316"/>
  <c r="V18" i="316"/>
  <c r="D18" i="316"/>
  <c r="G18" i="316" s="1"/>
  <c r="V17" i="316"/>
  <c r="G17" i="316"/>
  <c r="D17" i="316"/>
  <c r="V16" i="316"/>
  <c r="D16" i="316"/>
  <c r="G16" i="316" s="1"/>
  <c r="V15" i="316"/>
  <c r="G15" i="316"/>
  <c r="D15" i="316"/>
  <c r="V14" i="316"/>
  <c r="D14" i="316"/>
  <c r="G14" i="316" s="1"/>
  <c r="V13" i="316"/>
  <c r="O13" i="316"/>
  <c r="Q13" i="316" s="1"/>
  <c r="S13" i="316" s="1"/>
  <c r="L13" i="316"/>
  <c r="M13" i="316" s="1"/>
  <c r="D13" i="316"/>
  <c r="G13" i="316" s="1"/>
  <c r="V12" i="316"/>
  <c r="G12" i="316"/>
  <c r="D12" i="316"/>
  <c r="J10" i="316"/>
  <c r="V74" i="315"/>
  <c r="G71" i="315"/>
  <c r="G69" i="315"/>
  <c r="G63" i="315"/>
  <c r="G62" i="315"/>
  <c r="G61" i="315"/>
  <c r="G60" i="315"/>
  <c r="G59" i="315"/>
  <c r="G58" i="315"/>
  <c r="G57" i="315"/>
  <c r="G56" i="315"/>
  <c r="G55" i="315"/>
  <c r="G54" i="315"/>
  <c r="G53" i="315"/>
  <c r="G52" i="315"/>
  <c r="G51" i="315"/>
  <c r="G50" i="315"/>
  <c r="G49" i="315"/>
  <c r="G48" i="315"/>
  <c r="G47" i="315"/>
  <c r="G46" i="315"/>
  <c r="G45" i="315"/>
  <c r="G44" i="315"/>
  <c r="G39" i="315"/>
  <c r="D39" i="315"/>
  <c r="G38" i="315"/>
  <c r="D38" i="315"/>
  <c r="G37" i="315"/>
  <c r="D37" i="315"/>
  <c r="G36" i="315"/>
  <c r="D36" i="315"/>
  <c r="G35" i="315"/>
  <c r="D35" i="315"/>
  <c r="G34" i="315"/>
  <c r="D34" i="315"/>
  <c r="G33" i="315"/>
  <c r="G40" i="315" s="1"/>
  <c r="D33" i="315"/>
  <c r="G28" i="315"/>
  <c r="D28" i="315"/>
  <c r="G27" i="315"/>
  <c r="D27" i="315"/>
  <c r="V26" i="315"/>
  <c r="G26" i="315"/>
  <c r="D26" i="315"/>
  <c r="V25" i="315"/>
  <c r="G25" i="315"/>
  <c r="D25" i="315"/>
  <c r="V24" i="315"/>
  <c r="G24" i="315"/>
  <c r="D24" i="315"/>
  <c r="V23" i="315"/>
  <c r="G23" i="315"/>
  <c r="D23" i="315"/>
  <c r="V22" i="315"/>
  <c r="G22" i="315"/>
  <c r="D22" i="315"/>
  <c r="V21" i="315"/>
  <c r="G21" i="315"/>
  <c r="D21" i="315"/>
  <c r="V20" i="315"/>
  <c r="G20" i="315"/>
  <c r="D20" i="315"/>
  <c r="V19" i="315"/>
  <c r="G19" i="315"/>
  <c r="D19" i="315"/>
  <c r="V18" i="315"/>
  <c r="G18" i="315"/>
  <c r="D18" i="315"/>
  <c r="V17" i="315"/>
  <c r="D17" i="315"/>
  <c r="G17" i="315" s="1"/>
  <c r="V16" i="315"/>
  <c r="G16" i="315"/>
  <c r="D16" i="315"/>
  <c r="V15" i="315"/>
  <c r="D15" i="315"/>
  <c r="G15" i="315" s="1"/>
  <c r="V14" i="315"/>
  <c r="G14" i="315"/>
  <c r="D14" i="315"/>
  <c r="V13" i="315"/>
  <c r="M13" i="315"/>
  <c r="O13" i="315" s="1"/>
  <c r="Q13" i="315" s="1"/>
  <c r="S13" i="315" s="1"/>
  <c r="L13" i="315"/>
  <c r="G13" i="315"/>
  <c r="D13" i="315"/>
  <c r="V12" i="315"/>
  <c r="D12" i="315"/>
  <c r="G12" i="315" s="1"/>
  <c r="G29" i="315" s="1"/>
  <c r="J10" i="315"/>
  <c r="V74" i="314"/>
  <c r="G69" i="314"/>
  <c r="G71" i="314" s="1"/>
  <c r="G63" i="314"/>
  <c r="G62" i="314"/>
  <c r="G61" i="314"/>
  <c r="G60" i="314"/>
  <c r="G59" i="314"/>
  <c r="G58" i="314"/>
  <c r="G57" i="314"/>
  <c r="G56" i="314"/>
  <c r="G55" i="314"/>
  <c r="G54" i="314"/>
  <c r="G53" i="314"/>
  <c r="G52" i="314"/>
  <c r="G51" i="314"/>
  <c r="G50" i="314"/>
  <c r="G49" i="314"/>
  <c r="G48" i="314"/>
  <c r="G47" i="314"/>
  <c r="G46" i="314"/>
  <c r="G45" i="314"/>
  <c r="G44" i="314"/>
  <c r="G64" i="314" s="1"/>
  <c r="V76" i="314" s="1"/>
  <c r="G39" i="314"/>
  <c r="D39" i="314"/>
  <c r="G38" i="314"/>
  <c r="D38" i="314"/>
  <c r="G37" i="314"/>
  <c r="D37" i="314"/>
  <c r="G36" i="314"/>
  <c r="D36" i="314"/>
  <c r="G35" i="314"/>
  <c r="D35" i="314"/>
  <c r="D34" i="314"/>
  <c r="G34" i="314" s="1"/>
  <c r="D33" i="314"/>
  <c r="G33" i="314" s="1"/>
  <c r="G28" i="314"/>
  <c r="D28" i="314"/>
  <c r="G27" i="314"/>
  <c r="D27" i="314"/>
  <c r="V26" i="314"/>
  <c r="G26" i="314"/>
  <c r="D26" i="314"/>
  <c r="V25" i="314"/>
  <c r="G25" i="314"/>
  <c r="D25" i="314"/>
  <c r="V24" i="314"/>
  <c r="G24" i="314"/>
  <c r="D24" i="314"/>
  <c r="V23" i="314"/>
  <c r="G23" i="314"/>
  <c r="D23" i="314"/>
  <c r="V22" i="314"/>
  <c r="G22" i="314"/>
  <c r="D22" i="314"/>
  <c r="V21" i="314"/>
  <c r="G21" i="314"/>
  <c r="D21" i="314"/>
  <c r="V20" i="314"/>
  <c r="G20" i="314"/>
  <c r="D20" i="314"/>
  <c r="V19" i="314"/>
  <c r="G19" i="314"/>
  <c r="D19" i="314"/>
  <c r="V18" i="314"/>
  <c r="D18" i="314"/>
  <c r="G18" i="314" s="1"/>
  <c r="V17" i="314"/>
  <c r="G17" i="314"/>
  <c r="D17" i="314"/>
  <c r="V16" i="314"/>
  <c r="D16" i="314"/>
  <c r="G16" i="314" s="1"/>
  <c r="V15" i="314"/>
  <c r="G15" i="314"/>
  <c r="D15" i="314"/>
  <c r="V14" i="314"/>
  <c r="D14" i="314"/>
  <c r="G14" i="314" s="1"/>
  <c r="V13" i="314"/>
  <c r="L13" i="314"/>
  <c r="M13" i="314" s="1"/>
  <c r="O13" i="314" s="1"/>
  <c r="Q13" i="314" s="1"/>
  <c r="S13" i="314" s="1"/>
  <c r="D13" i="314"/>
  <c r="G13" i="314" s="1"/>
  <c r="V12" i="314"/>
  <c r="G12" i="314"/>
  <c r="D12" i="314"/>
  <c r="J10" i="314"/>
  <c r="V74" i="313"/>
  <c r="G71" i="313"/>
  <c r="G69" i="313"/>
  <c r="G63" i="313"/>
  <c r="G62" i="313"/>
  <c r="G61" i="313"/>
  <c r="G60" i="313"/>
  <c r="G59" i="313"/>
  <c r="G58" i="313"/>
  <c r="G57" i="313"/>
  <c r="G56" i="313"/>
  <c r="G55" i="313"/>
  <c r="G54" i="313"/>
  <c r="G53" i="313"/>
  <c r="G52" i="313"/>
  <c r="G51" i="313"/>
  <c r="G50" i="313"/>
  <c r="G49" i="313"/>
  <c r="G48" i="313"/>
  <c r="G47" i="313"/>
  <c r="G46" i="313"/>
  <c r="G45" i="313"/>
  <c r="G44" i="313"/>
  <c r="G64" i="313" s="1"/>
  <c r="V76" i="313" s="1"/>
  <c r="G39" i="313"/>
  <c r="D39" i="313"/>
  <c r="G38" i="313"/>
  <c r="D38" i="313"/>
  <c r="G37" i="313"/>
  <c r="D37" i="313"/>
  <c r="G36" i="313"/>
  <c r="D36" i="313"/>
  <c r="G35" i="313"/>
  <c r="D35" i="313"/>
  <c r="G34" i="313"/>
  <c r="D34" i="313"/>
  <c r="G33" i="313"/>
  <c r="D33" i="313"/>
  <c r="G28" i="313"/>
  <c r="D28" i="313"/>
  <c r="G27" i="313"/>
  <c r="D27" i="313"/>
  <c r="V26" i="313"/>
  <c r="G26" i="313"/>
  <c r="D26" i="313"/>
  <c r="V25" i="313"/>
  <c r="G25" i="313"/>
  <c r="D25" i="313"/>
  <c r="V24" i="313"/>
  <c r="G24" i="313"/>
  <c r="D24" i="313"/>
  <c r="V23" i="313"/>
  <c r="G23" i="313"/>
  <c r="D23" i="313"/>
  <c r="V22" i="313"/>
  <c r="G22" i="313"/>
  <c r="D22" i="313"/>
  <c r="V21" i="313"/>
  <c r="G21" i="313"/>
  <c r="D21" i="313"/>
  <c r="V20" i="313"/>
  <c r="G20" i="313"/>
  <c r="D20" i="313"/>
  <c r="V19" i="313"/>
  <c r="D19" i="313"/>
  <c r="G19" i="313" s="1"/>
  <c r="V18" i="313"/>
  <c r="G18" i="313"/>
  <c r="D18" i="313"/>
  <c r="V17" i="313"/>
  <c r="D17" i="313"/>
  <c r="G17" i="313" s="1"/>
  <c r="V16" i="313"/>
  <c r="G16" i="313"/>
  <c r="D16" i="313"/>
  <c r="V15" i="313"/>
  <c r="D15" i="313"/>
  <c r="G15" i="313" s="1"/>
  <c r="G29" i="313" s="1"/>
  <c r="V14" i="313"/>
  <c r="G14" i="313"/>
  <c r="D14" i="313"/>
  <c r="V13" i="313"/>
  <c r="M13" i="313"/>
  <c r="O13" i="313" s="1"/>
  <c r="Q13" i="313" s="1"/>
  <c r="S13" i="313" s="1"/>
  <c r="L13" i="313"/>
  <c r="G13" i="313"/>
  <c r="D13" i="313"/>
  <c r="V12" i="313"/>
  <c r="D12" i="313"/>
  <c r="G12" i="313" s="1"/>
  <c r="J10" i="313"/>
  <c r="V76" i="312"/>
  <c r="V74" i="312"/>
  <c r="G69" i="312"/>
  <c r="G71" i="312" s="1"/>
  <c r="G63" i="312"/>
  <c r="G62" i="312"/>
  <c r="G61" i="312"/>
  <c r="G60" i="312"/>
  <c r="G59" i="312"/>
  <c r="G58" i="312"/>
  <c r="G57" i="312"/>
  <c r="G56" i="312"/>
  <c r="G55" i="312"/>
  <c r="G54" i="312"/>
  <c r="G53" i="312"/>
  <c r="G52" i="312"/>
  <c r="G51" i="312"/>
  <c r="G50" i="312"/>
  <c r="G49" i="312"/>
  <c r="G48" i="312"/>
  <c r="G47" i="312"/>
  <c r="G46" i="312"/>
  <c r="G45" i="312"/>
  <c r="G44" i="312"/>
  <c r="G64" i="312" s="1"/>
  <c r="G39" i="312"/>
  <c r="D39" i="312"/>
  <c r="G38" i="312"/>
  <c r="D38" i="312"/>
  <c r="G37" i="312"/>
  <c r="D37" i="312"/>
  <c r="G36" i="312"/>
  <c r="D36" i="312"/>
  <c r="D35" i="312"/>
  <c r="G35" i="312" s="1"/>
  <c r="D34" i="312"/>
  <c r="G34" i="312" s="1"/>
  <c r="D33" i="312"/>
  <c r="G33" i="312" s="1"/>
  <c r="G28" i="312"/>
  <c r="D28" i="312"/>
  <c r="G27" i="312"/>
  <c r="D27" i="312"/>
  <c r="V26" i="312"/>
  <c r="G26" i="312"/>
  <c r="D26" i="312"/>
  <c r="V25" i="312"/>
  <c r="G25" i="312"/>
  <c r="D25" i="312"/>
  <c r="V24" i="312"/>
  <c r="G24" i="312"/>
  <c r="D24" i="312"/>
  <c r="V23" i="312"/>
  <c r="G23" i="312"/>
  <c r="D23" i="312"/>
  <c r="V22" i="312"/>
  <c r="G22" i="312"/>
  <c r="D22" i="312"/>
  <c r="V21" i="312"/>
  <c r="G21" i="312"/>
  <c r="D21" i="312"/>
  <c r="V20" i="312"/>
  <c r="G20" i="312"/>
  <c r="D20" i="312"/>
  <c r="V19" i="312"/>
  <c r="G19" i="312"/>
  <c r="D19" i="312"/>
  <c r="V18" i="312"/>
  <c r="D18" i="312"/>
  <c r="G18" i="312" s="1"/>
  <c r="V17" i="312"/>
  <c r="G17" i="312"/>
  <c r="D17" i="312"/>
  <c r="V16" i="312"/>
  <c r="D16" i="312"/>
  <c r="G16" i="312" s="1"/>
  <c r="V15" i="312"/>
  <c r="G15" i="312"/>
  <c r="D15" i="312"/>
  <c r="V14" i="312"/>
  <c r="D14" i="312"/>
  <c r="G14" i="312" s="1"/>
  <c r="V13" i="312"/>
  <c r="L13" i="312"/>
  <c r="M13" i="312" s="1"/>
  <c r="O13" i="312" s="1"/>
  <c r="Q13" i="312" s="1"/>
  <c r="S13" i="312" s="1"/>
  <c r="D13" i="312"/>
  <c r="G13" i="312" s="1"/>
  <c r="V12" i="312"/>
  <c r="G12" i="312"/>
  <c r="D12" i="312"/>
  <c r="J10" i="312"/>
  <c r="V74" i="311"/>
  <c r="G71" i="311"/>
  <c r="G69" i="311"/>
  <c r="G63" i="311"/>
  <c r="G62" i="311"/>
  <c r="G61" i="311"/>
  <c r="G60" i="311"/>
  <c r="G59" i="311"/>
  <c r="G58" i="311"/>
  <c r="G57" i="311"/>
  <c r="G56" i="311"/>
  <c r="G55" i="311"/>
  <c r="G54" i="311"/>
  <c r="G53" i="311"/>
  <c r="G52" i="311"/>
  <c r="G51" i="311"/>
  <c r="G50" i="311"/>
  <c r="G49" i="311"/>
  <c r="G48" i="311"/>
  <c r="G47" i="311"/>
  <c r="G46" i="311"/>
  <c r="G45" i="311"/>
  <c r="G44" i="311"/>
  <c r="G64" i="311" s="1"/>
  <c r="V76" i="311" s="1"/>
  <c r="G39" i="311"/>
  <c r="D39" i="311"/>
  <c r="G38" i="311"/>
  <c r="D38" i="311"/>
  <c r="G37" i="311"/>
  <c r="D37" i="311"/>
  <c r="G36" i="311"/>
  <c r="D36" i="311"/>
  <c r="G35" i="311"/>
  <c r="D35" i="311"/>
  <c r="G34" i="311"/>
  <c r="D34" i="311"/>
  <c r="G33" i="311"/>
  <c r="G40" i="311" s="1"/>
  <c r="D33" i="311"/>
  <c r="G28" i="311"/>
  <c r="D28" i="311"/>
  <c r="G27" i="311"/>
  <c r="D27" i="311"/>
  <c r="V26" i="311"/>
  <c r="G26" i="311"/>
  <c r="D26" i="311"/>
  <c r="V25" i="311"/>
  <c r="G25" i="311"/>
  <c r="D25" i="311"/>
  <c r="V24" i="311"/>
  <c r="G24" i="311"/>
  <c r="D24" i="311"/>
  <c r="V23" i="311"/>
  <c r="G23" i="311"/>
  <c r="D23" i="311"/>
  <c r="V22" i="311"/>
  <c r="G22" i="311"/>
  <c r="D22" i="311"/>
  <c r="V21" i="311"/>
  <c r="G21" i="311"/>
  <c r="D21" i="311"/>
  <c r="V20" i="311"/>
  <c r="G20" i="311"/>
  <c r="D20" i="311"/>
  <c r="V19" i="311"/>
  <c r="G19" i="311"/>
  <c r="D19" i="311"/>
  <c r="V18" i="311"/>
  <c r="G18" i="311"/>
  <c r="D18" i="311"/>
  <c r="V17" i="311"/>
  <c r="G17" i="311"/>
  <c r="D17" i="311"/>
  <c r="V16" i="311"/>
  <c r="G16" i="311"/>
  <c r="D16" i="311"/>
  <c r="V15" i="311"/>
  <c r="D15" i="311"/>
  <c r="G15" i="311" s="1"/>
  <c r="V14" i="311"/>
  <c r="G14" i="311"/>
  <c r="D14" i="311"/>
  <c r="V13" i="311"/>
  <c r="Q13" i="311"/>
  <c r="S13" i="311" s="1"/>
  <c r="M13" i="311"/>
  <c r="O13" i="311" s="1"/>
  <c r="L13" i="311"/>
  <c r="G13" i="311"/>
  <c r="D13" i="311"/>
  <c r="V12" i="311"/>
  <c r="D12" i="311"/>
  <c r="G12" i="311" s="1"/>
  <c r="J10" i="311"/>
  <c r="V74" i="310"/>
  <c r="G69" i="310"/>
  <c r="G71" i="310" s="1"/>
  <c r="G63" i="310"/>
  <c r="G62" i="310"/>
  <c r="G61" i="310"/>
  <c r="G60" i="310"/>
  <c r="G59" i="310"/>
  <c r="G58" i="310"/>
  <c r="G57" i="310"/>
  <c r="G56" i="310"/>
  <c r="G55" i="310"/>
  <c r="G54" i="310"/>
  <c r="G53" i="310"/>
  <c r="G52" i="310"/>
  <c r="G51" i="310"/>
  <c r="G50" i="310"/>
  <c r="G49" i="310"/>
  <c r="G48" i="310"/>
  <c r="G47" i="310"/>
  <c r="G46" i="310"/>
  <c r="G45" i="310"/>
  <c r="G44" i="310"/>
  <c r="G64" i="310" s="1"/>
  <c r="V76" i="310" s="1"/>
  <c r="G39" i="310"/>
  <c r="D39" i="310"/>
  <c r="G38" i="310"/>
  <c r="D38" i="310"/>
  <c r="G37" i="310"/>
  <c r="D37" i="310"/>
  <c r="G36" i="310"/>
  <c r="D36" i="310"/>
  <c r="D35" i="310"/>
  <c r="G35" i="310" s="1"/>
  <c r="D34" i="310"/>
  <c r="G34" i="310" s="1"/>
  <c r="D33" i="310"/>
  <c r="G33" i="310" s="1"/>
  <c r="G40" i="310" s="1"/>
  <c r="G28" i="310"/>
  <c r="D28" i="310"/>
  <c r="G27" i="310"/>
  <c r="D27" i="310"/>
  <c r="V26" i="310"/>
  <c r="G26" i="310"/>
  <c r="D26" i="310"/>
  <c r="V25" i="310"/>
  <c r="G25" i="310"/>
  <c r="D25" i="310"/>
  <c r="V24" i="310"/>
  <c r="G24" i="310"/>
  <c r="D24" i="310"/>
  <c r="V23" i="310"/>
  <c r="G23" i="310"/>
  <c r="D23" i="310"/>
  <c r="V22" i="310"/>
  <c r="G22" i="310"/>
  <c r="D22" i="310"/>
  <c r="V21" i="310"/>
  <c r="G21" i="310"/>
  <c r="D21" i="310"/>
  <c r="V20" i="310"/>
  <c r="G20" i="310"/>
  <c r="D20" i="310"/>
  <c r="V19" i="310"/>
  <c r="G19" i="310"/>
  <c r="D19" i="310"/>
  <c r="V18" i="310"/>
  <c r="G18" i="310"/>
  <c r="D18" i="310"/>
  <c r="V17" i="310"/>
  <c r="G17" i="310"/>
  <c r="D17" i="310"/>
  <c r="V16" i="310"/>
  <c r="D16" i="310"/>
  <c r="G16" i="310" s="1"/>
  <c r="V15" i="310"/>
  <c r="G15" i="310"/>
  <c r="D15" i="310"/>
  <c r="V14" i="310"/>
  <c r="D14" i="310"/>
  <c r="G14" i="310" s="1"/>
  <c r="V13" i="310"/>
  <c r="L13" i="310"/>
  <c r="M13" i="310" s="1"/>
  <c r="O13" i="310" s="1"/>
  <c r="Q13" i="310" s="1"/>
  <c r="S13" i="310" s="1"/>
  <c r="D13" i="310"/>
  <c r="G13" i="310" s="1"/>
  <c r="V12" i="310"/>
  <c r="G12" i="310"/>
  <c r="D12" i="310"/>
  <c r="J10" i="310"/>
  <c r="V74" i="309"/>
  <c r="G71" i="309"/>
  <c r="G69" i="309"/>
  <c r="G63" i="309"/>
  <c r="G62" i="309"/>
  <c r="G61" i="309"/>
  <c r="G60" i="309"/>
  <c r="G59" i="309"/>
  <c r="G58" i="309"/>
  <c r="G57" i="309"/>
  <c r="G56" i="309"/>
  <c r="G55" i="309"/>
  <c r="G54" i="309"/>
  <c r="G53" i="309"/>
  <c r="G52" i="309"/>
  <c r="G51" i="309"/>
  <c r="G50" i="309"/>
  <c r="G49" i="309"/>
  <c r="G48" i="309"/>
  <c r="G64" i="309" s="1"/>
  <c r="V76" i="309" s="1"/>
  <c r="G47" i="309"/>
  <c r="G46" i="309"/>
  <c r="G45" i="309"/>
  <c r="G44" i="309"/>
  <c r="G39" i="309"/>
  <c r="D39" i="309"/>
  <c r="G38" i="309"/>
  <c r="D38" i="309"/>
  <c r="G37" i="309"/>
  <c r="D37" i="309"/>
  <c r="G36" i="309"/>
  <c r="D36" i="309"/>
  <c r="G35" i="309"/>
  <c r="D35" i="309"/>
  <c r="G34" i="309"/>
  <c r="D34" i="309"/>
  <c r="G33" i="309"/>
  <c r="D33" i="309"/>
  <c r="G28" i="309"/>
  <c r="D28" i="309"/>
  <c r="G27" i="309"/>
  <c r="D27" i="309"/>
  <c r="V26" i="309"/>
  <c r="G26" i="309"/>
  <c r="D26" i="309"/>
  <c r="V25" i="309"/>
  <c r="G25" i="309"/>
  <c r="D25" i="309"/>
  <c r="V24" i="309"/>
  <c r="G24" i="309"/>
  <c r="D24" i="309"/>
  <c r="V23" i="309"/>
  <c r="G23" i="309"/>
  <c r="D23" i="309"/>
  <c r="V22" i="309"/>
  <c r="G22" i="309"/>
  <c r="D22" i="309"/>
  <c r="V21" i="309"/>
  <c r="G21" i="309"/>
  <c r="D21" i="309"/>
  <c r="V20" i="309"/>
  <c r="G20" i="309"/>
  <c r="D20" i="309"/>
  <c r="V19" i="309"/>
  <c r="G19" i="309"/>
  <c r="D19" i="309"/>
  <c r="V18" i="309"/>
  <c r="G18" i="309"/>
  <c r="D18" i="309"/>
  <c r="V17" i="309"/>
  <c r="G17" i="309"/>
  <c r="D17" i="309"/>
  <c r="V16" i="309"/>
  <c r="G16" i="309"/>
  <c r="D16" i="309"/>
  <c r="V15" i="309"/>
  <c r="D15" i="309"/>
  <c r="G15" i="309" s="1"/>
  <c r="V14" i="309"/>
  <c r="G14" i="309"/>
  <c r="D14" i="309"/>
  <c r="V13" i="309"/>
  <c r="M13" i="309"/>
  <c r="O13" i="309" s="1"/>
  <c r="Q13" i="309" s="1"/>
  <c r="S13" i="309" s="1"/>
  <c r="L13" i="309"/>
  <c r="G13" i="309"/>
  <c r="D13" i="309"/>
  <c r="V12" i="309"/>
  <c r="D12" i="309"/>
  <c r="G12" i="309" s="1"/>
  <c r="G29" i="309" s="1"/>
  <c r="J10" i="309"/>
  <c r="V74" i="308"/>
  <c r="G69" i="308"/>
  <c r="G71" i="308" s="1"/>
  <c r="G63" i="308"/>
  <c r="G62" i="308"/>
  <c r="G61" i="308"/>
  <c r="G60" i="308"/>
  <c r="G59" i="308"/>
  <c r="G58" i="308"/>
  <c r="G57" i="308"/>
  <c r="G56" i="308"/>
  <c r="G55" i="308"/>
  <c r="G54" i="308"/>
  <c r="G53" i="308"/>
  <c r="G52" i="308"/>
  <c r="G51" i="308"/>
  <c r="G50" i="308"/>
  <c r="G49" i="308"/>
  <c r="G48" i="308"/>
  <c r="G47" i="308"/>
  <c r="G46" i="308"/>
  <c r="G45" i="308"/>
  <c r="G44" i="308"/>
  <c r="G64" i="308" s="1"/>
  <c r="V76" i="308" s="1"/>
  <c r="G39" i="308"/>
  <c r="D39" i="308"/>
  <c r="G38" i="308"/>
  <c r="D38" i="308"/>
  <c r="G37" i="308"/>
  <c r="D37" i="308"/>
  <c r="G36" i="308"/>
  <c r="D36" i="308"/>
  <c r="D35" i="308"/>
  <c r="G35" i="308" s="1"/>
  <c r="D34" i="308"/>
  <c r="G34" i="308" s="1"/>
  <c r="D33" i="308"/>
  <c r="G33" i="308" s="1"/>
  <c r="G28" i="308"/>
  <c r="D28" i="308"/>
  <c r="G27" i="308"/>
  <c r="D27" i="308"/>
  <c r="V26" i="308"/>
  <c r="G26" i="308"/>
  <c r="D26" i="308"/>
  <c r="V25" i="308"/>
  <c r="G25" i="308"/>
  <c r="D25" i="308"/>
  <c r="V24" i="308"/>
  <c r="G24" i="308"/>
  <c r="D24" i="308"/>
  <c r="V23" i="308"/>
  <c r="G23" i="308"/>
  <c r="D23" i="308"/>
  <c r="V22" i="308"/>
  <c r="G22" i="308"/>
  <c r="D22" i="308"/>
  <c r="V21" i="308"/>
  <c r="G21" i="308"/>
  <c r="D21" i="308"/>
  <c r="V20" i="308"/>
  <c r="G20" i="308"/>
  <c r="D20" i="308"/>
  <c r="V19" i="308"/>
  <c r="G19" i="308"/>
  <c r="D19" i="308"/>
  <c r="V18" i="308"/>
  <c r="G18" i="308"/>
  <c r="D18" i="308"/>
  <c r="V17" i="308"/>
  <c r="G17" i="308"/>
  <c r="D17" i="308"/>
  <c r="V16" i="308"/>
  <c r="D16" i="308"/>
  <c r="G16" i="308" s="1"/>
  <c r="V15" i="308"/>
  <c r="G15" i="308"/>
  <c r="D15" i="308"/>
  <c r="V14" i="308"/>
  <c r="D14" i="308"/>
  <c r="G14" i="308" s="1"/>
  <c r="V13" i="308"/>
  <c r="O13" i="308"/>
  <c r="Q13" i="308" s="1"/>
  <c r="S13" i="308" s="1"/>
  <c r="L13" i="308"/>
  <c r="M13" i="308" s="1"/>
  <c r="D13" i="308"/>
  <c r="G13" i="308" s="1"/>
  <c r="V12" i="308"/>
  <c r="G12" i="308"/>
  <c r="D12" i="308"/>
  <c r="J10" i="308"/>
  <c r="V74" i="307"/>
  <c r="G71" i="307"/>
  <c r="G69" i="307"/>
  <c r="G63" i="307"/>
  <c r="G62" i="307"/>
  <c r="G61" i="307"/>
  <c r="G60" i="307"/>
  <c r="G59" i="307"/>
  <c r="G58" i="307"/>
  <c r="G57" i="307"/>
  <c r="G56" i="307"/>
  <c r="G55" i="307"/>
  <c r="G54" i="307"/>
  <c r="G53" i="307"/>
  <c r="G52" i="307"/>
  <c r="G51" i="307"/>
  <c r="G50" i="307"/>
  <c r="G49" i="307"/>
  <c r="G48" i="307"/>
  <c r="G47" i="307"/>
  <c r="G46" i="307"/>
  <c r="G45" i="307"/>
  <c r="G44" i="307"/>
  <c r="G39" i="307"/>
  <c r="D39" i="307"/>
  <c r="G38" i="307"/>
  <c r="D38" i="307"/>
  <c r="G37" i="307"/>
  <c r="D37" i="307"/>
  <c r="G36" i="307"/>
  <c r="D36" i="307"/>
  <c r="G35" i="307"/>
  <c r="D35" i="307"/>
  <c r="G34" i="307"/>
  <c r="D34" i="307"/>
  <c r="G33" i="307"/>
  <c r="G40" i="307" s="1"/>
  <c r="D33" i="307"/>
  <c r="G28" i="307"/>
  <c r="D28" i="307"/>
  <c r="G27" i="307"/>
  <c r="D27" i="307"/>
  <c r="V26" i="307"/>
  <c r="G26" i="307"/>
  <c r="D26" i="307"/>
  <c r="V25" i="307"/>
  <c r="G25" i="307"/>
  <c r="D25" i="307"/>
  <c r="V24" i="307"/>
  <c r="G24" i="307"/>
  <c r="D24" i="307"/>
  <c r="V23" i="307"/>
  <c r="G23" i="307"/>
  <c r="D23" i="307"/>
  <c r="V22" i="307"/>
  <c r="G22" i="307"/>
  <c r="D22" i="307"/>
  <c r="V21" i="307"/>
  <c r="G21" i="307"/>
  <c r="D21" i="307"/>
  <c r="V20" i="307"/>
  <c r="G20" i="307"/>
  <c r="D20" i="307"/>
  <c r="V19" i="307"/>
  <c r="G19" i="307"/>
  <c r="D19" i="307"/>
  <c r="V18" i="307"/>
  <c r="G18" i="307"/>
  <c r="D18" i="307"/>
  <c r="V17" i="307"/>
  <c r="G17" i="307"/>
  <c r="D17" i="307"/>
  <c r="V16" i="307"/>
  <c r="G16" i="307"/>
  <c r="D16" i="307"/>
  <c r="V15" i="307"/>
  <c r="D15" i="307"/>
  <c r="G15" i="307" s="1"/>
  <c r="V14" i="307"/>
  <c r="G14" i="307"/>
  <c r="D14" i="307"/>
  <c r="V13" i="307"/>
  <c r="M13" i="307"/>
  <c r="O13" i="307" s="1"/>
  <c r="Q13" i="307" s="1"/>
  <c r="S13" i="307" s="1"/>
  <c r="L13" i="307"/>
  <c r="G13" i="307"/>
  <c r="D13" i="307"/>
  <c r="V12" i="307"/>
  <c r="D12" i="307"/>
  <c r="G12" i="307" s="1"/>
  <c r="J10" i="307"/>
  <c r="V74" i="306"/>
  <c r="G69" i="306"/>
  <c r="G71" i="306" s="1"/>
  <c r="G63" i="306"/>
  <c r="G62" i="306"/>
  <c r="G61" i="306"/>
  <c r="G60" i="306"/>
  <c r="G59" i="306"/>
  <c r="G58" i="306"/>
  <c r="G57" i="306"/>
  <c r="G56" i="306"/>
  <c r="G55" i="306"/>
  <c r="G54" i="306"/>
  <c r="G53" i="306"/>
  <c r="G52" i="306"/>
  <c r="G51" i="306"/>
  <c r="G50" i="306"/>
  <c r="G49" i="306"/>
  <c r="G48" i="306"/>
  <c r="G47" i="306"/>
  <c r="G46" i="306"/>
  <c r="G45" i="306"/>
  <c r="G44" i="306"/>
  <c r="G64" i="306" s="1"/>
  <c r="V76" i="306" s="1"/>
  <c r="G39" i="306"/>
  <c r="D39" i="306"/>
  <c r="G38" i="306"/>
  <c r="D38" i="306"/>
  <c r="G37" i="306"/>
  <c r="D37" i="306"/>
  <c r="G36" i="306"/>
  <c r="D36" i="306"/>
  <c r="D35" i="306"/>
  <c r="G35" i="306" s="1"/>
  <c r="D34" i="306"/>
  <c r="G34" i="306" s="1"/>
  <c r="D33" i="306"/>
  <c r="G33" i="306" s="1"/>
  <c r="G28" i="306"/>
  <c r="D28" i="306"/>
  <c r="G27" i="306"/>
  <c r="D27" i="306"/>
  <c r="V26" i="306"/>
  <c r="G26" i="306"/>
  <c r="D26" i="306"/>
  <c r="V25" i="306"/>
  <c r="G25" i="306"/>
  <c r="D25" i="306"/>
  <c r="V24" i="306"/>
  <c r="G24" i="306"/>
  <c r="D24" i="306"/>
  <c r="V23" i="306"/>
  <c r="G23" i="306"/>
  <c r="D23" i="306"/>
  <c r="V22" i="306"/>
  <c r="G22" i="306"/>
  <c r="D22" i="306"/>
  <c r="V21" i="306"/>
  <c r="G21" i="306"/>
  <c r="D21" i="306"/>
  <c r="V20" i="306"/>
  <c r="G20" i="306"/>
  <c r="D20" i="306"/>
  <c r="V19" i="306"/>
  <c r="G19" i="306"/>
  <c r="D19" i="306"/>
  <c r="V18" i="306"/>
  <c r="G18" i="306"/>
  <c r="D18" i="306"/>
  <c r="V17" i="306"/>
  <c r="G17" i="306"/>
  <c r="D17" i="306"/>
  <c r="V16" i="306"/>
  <c r="D16" i="306"/>
  <c r="G16" i="306" s="1"/>
  <c r="V15" i="306"/>
  <c r="G15" i="306"/>
  <c r="D15" i="306"/>
  <c r="V14" i="306"/>
  <c r="D14" i="306"/>
  <c r="G14" i="306" s="1"/>
  <c r="V13" i="306"/>
  <c r="L13" i="306"/>
  <c r="M13" i="306" s="1"/>
  <c r="O13" i="306" s="1"/>
  <c r="Q13" i="306" s="1"/>
  <c r="S13" i="306" s="1"/>
  <c r="D13" i="306"/>
  <c r="G13" i="306" s="1"/>
  <c r="V12" i="306"/>
  <c r="G12" i="306"/>
  <c r="D12" i="306"/>
  <c r="J10" i="306"/>
  <c r="V74" i="305"/>
  <c r="G71" i="305"/>
  <c r="G69" i="305"/>
  <c r="G63" i="305"/>
  <c r="G62" i="305"/>
  <c r="G61" i="305"/>
  <c r="G60" i="305"/>
  <c r="G59" i="305"/>
  <c r="G58" i="305"/>
  <c r="G57" i="305"/>
  <c r="G56" i="305"/>
  <c r="G55" i="305"/>
  <c r="G54" i="305"/>
  <c r="G53" i="305"/>
  <c r="G52" i="305"/>
  <c r="G51" i="305"/>
  <c r="G50" i="305"/>
  <c r="G49" i="305"/>
  <c r="G48" i="305"/>
  <c r="G47" i="305"/>
  <c r="G46" i="305"/>
  <c r="G45" i="305"/>
  <c r="G44" i="305"/>
  <c r="G64" i="305" s="1"/>
  <c r="V76" i="305" s="1"/>
  <c r="G39" i="305"/>
  <c r="D39" i="305"/>
  <c r="G38" i="305"/>
  <c r="D38" i="305"/>
  <c r="G37" i="305"/>
  <c r="D37" i="305"/>
  <c r="G36" i="305"/>
  <c r="D36" i="305"/>
  <c r="G35" i="305"/>
  <c r="D35" i="305"/>
  <c r="G34" i="305"/>
  <c r="D34" i="305"/>
  <c r="G33" i="305"/>
  <c r="D33" i="305"/>
  <c r="G28" i="305"/>
  <c r="D28" i="305"/>
  <c r="G27" i="305"/>
  <c r="D27" i="305"/>
  <c r="V26" i="305"/>
  <c r="G26" i="305"/>
  <c r="D26" i="305"/>
  <c r="V25" i="305"/>
  <c r="G25" i="305"/>
  <c r="D25" i="305"/>
  <c r="V24" i="305"/>
  <c r="G24" i="305"/>
  <c r="D24" i="305"/>
  <c r="V23" i="305"/>
  <c r="G23" i="305"/>
  <c r="D23" i="305"/>
  <c r="V22" i="305"/>
  <c r="G22" i="305"/>
  <c r="D22" i="305"/>
  <c r="V21" i="305"/>
  <c r="G21" i="305"/>
  <c r="D21" i="305"/>
  <c r="V20" i="305"/>
  <c r="G20" i="305"/>
  <c r="D20" i="305"/>
  <c r="V19" i="305"/>
  <c r="G19" i="305"/>
  <c r="D19" i="305"/>
  <c r="V18" i="305"/>
  <c r="G18" i="305"/>
  <c r="D18" i="305"/>
  <c r="V17" i="305"/>
  <c r="G17" i="305"/>
  <c r="D17" i="305"/>
  <c r="V16" i="305"/>
  <c r="G16" i="305"/>
  <c r="D16" i="305"/>
  <c r="V15" i="305"/>
  <c r="D15" i="305"/>
  <c r="G15" i="305" s="1"/>
  <c r="G29" i="305" s="1"/>
  <c r="V14" i="305"/>
  <c r="G14" i="305"/>
  <c r="D14" i="305"/>
  <c r="V13" i="305"/>
  <c r="M13" i="305"/>
  <c r="O13" i="305" s="1"/>
  <c r="Q13" i="305" s="1"/>
  <c r="S13" i="305" s="1"/>
  <c r="L13" i="305"/>
  <c r="G13" i="305"/>
  <c r="D13" i="305"/>
  <c r="V12" i="305"/>
  <c r="D12" i="305"/>
  <c r="G12" i="305" s="1"/>
  <c r="J10" i="305"/>
  <c r="V74" i="304"/>
  <c r="G69" i="304"/>
  <c r="G71" i="304" s="1"/>
  <c r="G63" i="304"/>
  <c r="G62" i="304"/>
  <c r="G61" i="304"/>
  <c r="G60" i="304"/>
  <c r="G59" i="304"/>
  <c r="G58" i="304"/>
  <c r="G57" i="304"/>
  <c r="G56" i="304"/>
  <c r="G55" i="304"/>
  <c r="G54" i="304"/>
  <c r="G53" i="304"/>
  <c r="G52" i="304"/>
  <c r="G51" i="304"/>
  <c r="G50" i="304"/>
  <c r="G49" i="304"/>
  <c r="G48" i="304"/>
  <c r="G47" i="304"/>
  <c r="G46" i="304"/>
  <c r="G45" i="304"/>
  <c r="G44" i="304"/>
  <c r="G39" i="304"/>
  <c r="D39" i="304"/>
  <c r="G38" i="304"/>
  <c r="D38" i="304"/>
  <c r="G37" i="304"/>
  <c r="D37" i="304"/>
  <c r="G36" i="304"/>
  <c r="D36" i="304"/>
  <c r="D35" i="304"/>
  <c r="G35" i="304" s="1"/>
  <c r="D34" i="304"/>
  <c r="G34" i="304" s="1"/>
  <c r="D33" i="304"/>
  <c r="G33" i="304" s="1"/>
  <c r="G40" i="304" s="1"/>
  <c r="G28" i="304"/>
  <c r="D28" i="304"/>
  <c r="G27" i="304"/>
  <c r="D27" i="304"/>
  <c r="V26" i="304"/>
  <c r="G26" i="304"/>
  <c r="D26" i="304"/>
  <c r="V25" i="304"/>
  <c r="G25" i="304"/>
  <c r="D25" i="304"/>
  <c r="V24" i="304"/>
  <c r="G24" i="304"/>
  <c r="D24" i="304"/>
  <c r="V23" i="304"/>
  <c r="G23" i="304"/>
  <c r="D23" i="304"/>
  <c r="V22" i="304"/>
  <c r="G22" i="304"/>
  <c r="D22" i="304"/>
  <c r="V21" i="304"/>
  <c r="G21" i="304"/>
  <c r="D21" i="304"/>
  <c r="V20" i="304"/>
  <c r="G20" i="304"/>
  <c r="D20" i="304"/>
  <c r="V19" i="304"/>
  <c r="G19" i="304"/>
  <c r="D19" i="304"/>
  <c r="V18" i="304"/>
  <c r="G18" i="304"/>
  <c r="D18" i="304"/>
  <c r="V17" i="304"/>
  <c r="G17" i="304"/>
  <c r="D17" i="304"/>
  <c r="V16" i="304"/>
  <c r="D16" i="304"/>
  <c r="G16" i="304" s="1"/>
  <c r="V15" i="304"/>
  <c r="G15" i="304"/>
  <c r="D15" i="304"/>
  <c r="V14" i="304"/>
  <c r="D14" i="304"/>
  <c r="G14" i="304" s="1"/>
  <c r="V13" i="304"/>
  <c r="L13" i="304"/>
  <c r="M13" i="304" s="1"/>
  <c r="O13" i="304" s="1"/>
  <c r="Q13" i="304" s="1"/>
  <c r="S13" i="304" s="1"/>
  <c r="D13" i="304"/>
  <c r="G13" i="304" s="1"/>
  <c r="V12" i="304"/>
  <c r="G12" i="304"/>
  <c r="D12" i="304"/>
  <c r="J10" i="304"/>
  <c r="V74" i="303"/>
  <c r="G71" i="303"/>
  <c r="G69" i="303"/>
  <c r="G63" i="303"/>
  <c r="G62" i="303"/>
  <c r="G61" i="303"/>
  <c r="G60" i="303"/>
  <c r="G59" i="303"/>
  <c r="G58" i="303"/>
  <c r="G57" i="303"/>
  <c r="G56" i="303"/>
  <c r="G55" i="303"/>
  <c r="G54" i="303"/>
  <c r="G53" i="303"/>
  <c r="G52" i="303"/>
  <c r="G51" i="303"/>
  <c r="G50" i="303"/>
  <c r="G49" i="303"/>
  <c r="G48" i="303"/>
  <c r="G47" i="303"/>
  <c r="G46" i="303"/>
  <c r="G45" i="303"/>
  <c r="G44" i="303"/>
  <c r="G64" i="303" s="1"/>
  <c r="V76" i="303" s="1"/>
  <c r="G39" i="303"/>
  <c r="D39" i="303"/>
  <c r="G38" i="303"/>
  <c r="D38" i="303"/>
  <c r="G37" i="303"/>
  <c r="D37" i="303"/>
  <c r="G36" i="303"/>
  <c r="D36" i="303"/>
  <c r="G35" i="303"/>
  <c r="D35" i="303"/>
  <c r="G34" i="303"/>
  <c r="D34" i="303"/>
  <c r="G33" i="303"/>
  <c r="G40" i="303" s="1"/>
  <c r="D33" i="303"/>
  <c r="G28" i="303"/>
  <c r="D28" i="303"/>
  <c r="G27" i="303"/>
  <c r="D27" i="303"/>
  <c r="V26" i="303"/>
  <c r="G26" i="303"/>
  <c r="D26" i="303"/>
  <c r="V25" i="303"/>
  <c r="G25" i="303"/>
  <c r="D25" i="303"/>
  <c r="V24" i="303"/>
  <c r="G24" i="303"/>
  <c r="D24" i="303"/>
  <c r="V23" i="303"/>
  <c r="G23" i="303"/>
  <c r="D23" i="303"/>
  <c r="V22" i="303"/>
  <c r="G22" i="303"/>
  <c r="D22" i="303"/>
  <c r="V21" i="303"/>
  <c r="G21" i="303"/>
  <c r="D21" i="303"/>
  <c r="V20" i="303"/>
  <c r="G20" i="303"/>
  <c r="D20" i="303"/>
  <c r="V19" i="303"/>
  <c r="G19" i="303"/>
  <c r="D19" i="303"/>
  <c r="V18" i="303"/>
  <c r="G18" i="303"/>
  <c r="D18" i="303"/>
  <c r="V17" i="303"/>
  <c r="G17" i="303"/>
  <c r="D17" i="303"/>
  <c r="V16" i="303"/>
  <c r="G16" i="303"/>
  <c r="D16" i="303"/>
  <c r="V15" i="303"/>
  <c r="D15" i="303"/>
  <c r="G15" i="303" s="1"/>
  <c r="V14" i="303"/>
  <c r="G14" i="303"/>
  <c r="D14" i="303"/>
  <c r="V13" i="303"/>
  <c r="Q13" i="303"/>
  <c r="S13" i="303" s="1"/>
  <c r="M13" i="303"/>
  <c r="O13" i="303" s="1"/>
  <c r="L13" i="303"/>
  <c r="G13" i="303"/>
  <c r="D13" i="303"/>
  <c r="V12" i="303"/>
  <c r="D12" i="303"/>
  <c r="G12" i="303" s="1"/>
  <c r="G29" i="303" s="1"/>
  <c r="J10" i="303"/>
  <c r="V74" i="302"/>
  <c r="G69" i="302"/>
  <c r="G71" i="302" s="1"/>
  <c r="G63" i="302"/>
  <c r="G62" i="302"/>
  <c r="G61" i="302"/>
  <c r="G60" i="302"/>
  <c r="G59" i="302"/>
  <c r="G58" i="302"/>
  <c r="G57" i="302"/>
  <c r="G56" i="302"/>
  <c r="G55" i="302"/>
  <c r="G54" i="302"/>
  <c r="G53" i="302"/>
  <c r="G52" i="302"/>
  <c r="G51" i="302"/>
  <c r="G50" i="302"/>
  <c r="G49" i="302"/>
  <c r="G48" i="302"/>
  <c r="G47" i="302"/>
  <c r="G46" i="302"/>
  <c r="G45" i="302"/>
  <c r="G44" i="302"/>
  <c r="G40" i="302"/>
  <c r="G39" i="302"/>
  <c r="D39" i="302"/>
  <c r="G38" i="302"/>
  <c r="D38" i="302"/>
  <c r="G37" i="302"/>
  <c r="D37" i="302"/>
  <c r="G36" i="302"/>
  <c r="D36" i="302"/>
  <c r="D35" i="302"/>
  <c r="G35" i="302" s="1"/>
  <c r="D34" i="302"/>
  <c r="G34" i="302" s="1"/>
  <c r="D33" i="302"/>
  <c r="G33" i="302" s="1"/>
  <c r="G28" i="302"/>
  <c r="D28" i="302"/>
  <c r="G27" i="302"/>
  <c r="D27" i="302"/>
  <c r="V26" i="302"/>
  <c r="G26" i="302"/>
  <c r="D26" i="302"/>
  <c r="V25" i="302"/>
  <c r="G25" i="302"/>
  <c r="D25" i="302"/>
  <c r="V24" i="302"/>
  <c r="G24" i="302"/>
  <c r="D24" i="302"/>
  <c r="V23" i="302"/>
  <c r="G23" i="302"/>
  <c r="D23" i="302"/>
  <c r="V22" i="302"/>
  <c r="G22" i="302"/>
  <c r="D22" i="302"/>
  <c r="V21" i="302"/>
  <c r="G21" i="302"/>
  <c r="D21" i="302"/>
  <c r="V20" i="302"/>
  <c r="G20" i="302"/>
  <c r="D20" i="302"/>
  <c r="V19" i="302"/>
  <c r="G19" i="302"/>
  <c r="D19" i="302"/>
  <c r="V18" i="302"/>
  <c r="G18" i="302"/>
  <c r="D18" i="302"/>
  <c r="V17" i="302"/>
  <c r="G17" i="302"/>
  <c r="D17" i="302"/>
  <c r="V16" i="302"/>
  <c r="D16" i="302"/>
  <c r="G16" i="302" s="1"/>
  <c r="V15" i="302"/>
  <c r="G15" i="302"/>
  <c r="D15" i="302"/>
  <c r="V14" i="302"/>
  <c r="D14" i="302"/>
  <c r="G14" i="302" s="1"/>
  <c r="V13" i="302"/>
  <c r="L13" i="302"/>
  <c r="M13" i="302" s="1"/>
  <c r="O13" i="302" s="1"/>
  <c r="Q13" i="302" s="1"/>
  <c r="S13" i="302" s="1"/>
  <c r="D13" i="302"/>
  <c r="G13" i="302" s="1"/>
  <c r="V12" i="302"/>
  <c r="G12" i="302"/>
  <c r="D12" i="302"/>
  <c r="J10" i="302"/>
  <c r="V74" i="301"/>
  <c r="G71" i="301"/>
  <c r="G69" i="301"/>
  <c r="G63" i="301"/>
  <c r="G62" i="301"/>
  <c r="G61" i="301"/>
  <c r="G60" i="301"/>
  <c r="G59" i="301"/>
  <c r="G58" i="301"/>
  <c r="G57" i="301"/>
  <c r="G56" i="301"/>
  <c r="G55" i="301"/>
  <c r="G54" i="301"/>
  <c r="G53" i="301"/>
  <c r="G52" i="301"/>
  <c r="G51" i="301"/>
  <c r="G50" i="301"/>
  <c r="G49" i="301"/>
  <c r="G48" i="301"/>
  <c r="G64" i="301" s="1"/>
  <c r="V76" i="301" s="1"/>
  <c r="G47" i="301"/>
  <c r="G46" i="301"/>
  <c r="G45" i="301"/>
  <c r="G44" i="301"/>
  <c r="G39" i="301"/>
  <c r="D39" i="301"/>
  <c r="G38" i="301"/>
  <c r="D38" i="301"/>
  <c r="G37" i="301"/>
  <c r="D37" i="301"/>
  <c r="G36" i="301"/>
  <c r="D36" i="301"/>
  <c r="G35" i="301"/>
  <c r="D35" i="301"/>
  <c r="G34" i="301"/>
  <c r="D34" i="301"/>
  <c r="G33" i="301"/>
  <c r="D33" i="301"/>
  <c r="G28" i="301"/>
  <c r="D28" i="301"/>
  <c r="G27" i="301"/>
  <c r="D27" i="301"/>
  <c r="V26" i="301"/>
  <c r="G26" i="301"/>
  <c r="D26" i="301"/>
  <c r="V25" i="301"/>
  <c r="G25" i="301"/>
  <c r="D25" i="301"/>
  <c r="V24" i="301"/>
  <c r="G24" i="301"/>
  <c r="D24" i="301"/>
  <c r="V23" i="301"/>
  <c r="G23" i="301"/>
  <c r="D23" i="301"/>
  <c r="V22" i="301"/>
  <c r="G22" i="301"/>
  <c r="D22" i="301"/>
  <c r="V21" i="301"/>
  <c r="G21" i="301"/>
  <c r="D21" i="301"/>
  <c r="V20" i="301"/>
  <c r="G20" i="301"/>
  <c r="D20" i="301"/>
  <c r="V19" i="301"/>
  <c r="G19" i="301"/>
  <c r="D19" i="301"/>
  <c r="V18" i="301"/>
  <c r="G18" i="301"/>
  <c r="D18" i="301"/>
  <c r="V17" i="301"/>
  <c r="G17" i="301"/>
  <c r="D17" i="301"/>
  <c r="V16" i="301"/>
  <c r="G16" i="301"/>
  <c r="D16" i="301"/>
  <c r="V15" i="301"/>
  <c r="D15" i="301"/>
  <c r="G15" i="301" s="1"/>
  <c r="V14" i="301"/>
  <c r="G14" i="301"/>
  <c r="D14" i="301"/>
  <c r="V13" i="301"/>
  <c r="M13" i="301"/>
  <c r="O13" i="301" s="1"/>
  <c r="Q13" i="301" s="1"/>
  <c r="S13" i="301" s="1"/>
  <c r="L13" i="301"/>
  <c r="G13" i="301"/>
  <c r="D13" i="301"/>
  <c r="V12" i="301"/>
  <c r="D12" i="301"/>
  <c r="G12" i="301" s="1"/>
  <c r="G29" i="301" s="1"/>
  <c r="J10" i="301"/>
  <c r="V74" i="300"/>
  <c r="G69" i="300"/>
  <c r="G71" i="300" s="1"/>
  <c r="G63" i="300"/>
  <c r="G62" i="300"/>
  <c r="G61" i="300"/>
  <c r="G60" i="300"/>
  <c r="G59" i="300"/>
  <c r="G58" i="300"/>
  <c r="G57" i="300"/>
  <c r="G56" i="300"/>
  <c r="G55" i="300"/>
  <c r="G54" i="300"/>
  <c r="G53" i="300"/>
  <c r="G52" i="300"/>
  <c r="G51" i="300"/>
  <c r="G50" i="300"/>
  <c r="G49" i="300"/>
  <c r="G48" i="300"/>
  <c r="G47" i="300"/>
  <c r="G46" i="300"/>
  <c r="G45" i="300"/>
  <c r="G44" i="300"/>
  <c r="G64" i="300" s="1"/>
  <c r="V76" i="300" s="1"/>
  <c r="G39" i="300"/>
  <c r="D39" i="300"/>
  <c r="G38" i="300"/>
  <c r="D38" i="300"/>
  <c r="G37" i="300"/>
  <c r="D37" i="300"/>
  <c r="G36" i="300"/>
  <c r="D36" i="300"/>
  <c r="D35" i="300"/>
  <c r="G35" i="300" s="1"/>
  <c r="D34" i="300"/>
  <c r="G34" i="300" s="1"/>
  <c r="D33" i="300"/>
  <c r="G33" i="300" s="1"/>
  <c r="G28" i="300"/>
  <c r="D28" i="300"/>
  <c r="G27" i="300"/>
  <c r="D27" i="300"/>
  <c r="V26" i="300"/>
  <c r="G26" i="300"/>
  <c r="D26" i="300"/>
  <c r="V25" i="300"/>
  <c r="G25" i="300"/>
  <c r="D25" i="300"/>
  <c r="V24" i="300"/>
  <c r="G24" i="300"/>
  <c r="D24" i="300"/>
  <c r="V23" i="300"/>
  <c r="G23" i="300"/>
  <c r="D23" i="300"/>
  <c r="V22" i="300"/>
  <c r="G22" i="300"/>
  <c r="D22" i="300"/>
  <c r="V21" i="300"/>
  <c r="G21" i="300"/>
  <c r="D21" i="300"/>
  <c r="V20" i="300"/>
  <c r="G20" i="300"/>
  <c r="D20" i="300"/>
  <c r="V19" i="300"/>
  <c r="G19" i="300"/>
  <c r="D19" i="300"/>
  <c r="V18" i="300"/>
  <c r="G18" i="300"/>
  <c r="D18" i="300"/>
  <c r="V17" i="300"/>
  <c r="G17" i="300"/>
  <c r="D17" i="300"/>
  <c r="V16" i="300"/>
  <c r="D16" i="300"/>
  <c r="G16" i="300" s="1"/>
  <c r="V15" i="300"/>
  <c r="G15" i="300"/>
  <c r="D15" i="300"/>
  <c r="V14" i="300"/>
  <c r="D14" i="300"/>
  <c r="G14" i="300" s="1"/>
  <c r="V13" i="300"/>
  <c r="O13" i="300"/>
  <c r="Q13" i="300" s="1"/>
  <c r="S13" i="300" s="1"/>
  <c r="L13" i="300"/>
  <c r="M13" i="300" s="1"/>
  <c r="D13" i="300"/>
  <c r="G13" i="300" s="1"/>
  <c r="V12" i="300"/>
  <c r="G12" i="300"/>
  <c r="D12" i="300"/>
  <c r="J10" i="300"/>
  <c r="V74" i="299"/>
  <c r="G71" i="299"/>
  <c r="G69" i="299"/>
  <c r="G63" i="299"/>
  <c r="G62" i="299"/>
  <c r="G61" i="299"/>
  <c r="G60" i="299"/>
  <c r="G59" i="299"/>
  <c r="G58" i="299"/>
  <c r="G57" i="299"/>
  <c r="G56" i="299"/>
  <c r="G55" i="299"/>
  <c r="G54" i="299"/>
  <c r="G53" i="299"/>
  <c r="G52" i="299"/>
  <c r="G51" i="299"/>
  <c r="G50" i="299"/>
  <c r="G49" i="299"/>
  <c r="G48" i="299"/>
  <c r="G47" i="299"/>
  <c r="G46" i="299"/>
  <c r="G45" i="299"/>
  <c r="G44" i="299"/>
  <c r="G39" i="299"/>
  <c r="D39" i="299"/>
  <c r="G38" i="299"/>
  <c r="D38" i="299"/>
  <c r="G37" i="299"/>
  <c r="D37" i="299"/>
  <c r="G36" i="299"/>
  <c r="D36" i="299"/>
  <c r="G35" i="299"/>
  <c r="D35" i="299"/>
  <c r="G34" i="299"/>
  <c r="D34" i="299"/>
  <c r="G33" i="299"/>
  <c r="D33" i="299"/>
  <c r="G28" i="299"/>
  <c r="D28" i="299"/>
  <c r="G27" i="299"/>
  <c r="D27" i="299"/>
  <c r="V26" i="299"/>
  <c r="G26" i="299"/>
  <c r="D26" i="299"/>
  <c r="V25" i="299"/>
  <c r="G25" i="299"/>
  <c r="D25" i="299"/>
  <c r="V24" i="299"/>
  <c r="G24" i="299"/>
  <c r="D24" i="299"/>
  <c r="V23" i="299"/>
  <c r="G23" i="299"/>
  <c r="D23" i="299"/>
  <c r="V22" i="299"/>
  <c r="G22" i="299"/>
  <c r="D22" i="299"/>
  <c r="V21" i="299"/>
  <c r="G21" i="299"/>
  <c r="D21" i="299"/>
  <c r="V20" i="299"/>
  <c r="G20" i="299"/>
  <c r="D20" i="299"/>
  <c r="V19" i="299"/>
  <c r="G19" i="299"/>
  <c r="D19" i="299"/>
  <c r="V18" i="299"/>
  <c r="G18" i="299"/>
  <c r="D18" i="299"/>
  <c r="V17" i="299"/>
  <c r="G17" i="299"/>
  <c r="D17" i="299"/>
  <c r="V16" i="299"/>
  <c r="G16" i="299"/>
  <c r="D16" i="299"/>
  <c r="V15" i="299"/>
  <c r="D15" i="299"/>
  <c r="G15" i="299" s="1"/>
  <c r="V14" i="299"/>
  <c r="G14" i="299"/>
  <c r="D14" i="299"/>
  <c r="V13" i="299"/>
  <c r="Q13" i="299"/>
  <c r="S13" i="299" s="1"/>
  <c r="M13" i="299"/>
  <c r="O13" i="299" s="1"/>
  <c r="L13" i="299"/>
  <c r="G13" i="299"/>
  <c r="D13" i="299"/>
  <c r="V12" i="299"/>
  <c r="D12" i="299"/>
  <c r="G12" i="299" s="1"/>
  <c r="G29" i="299" s="1"/>
  <c r="J10" i="299"/>
  <c r="V74" i="298"/>
  <c r="G69" i="298"/>
  <c r="G71" i="298" s="1"/>
  <c r="G63" i="298"/>
  <c r="G62" i="298"/>
  <c r="G61" i="298"/>
  <c r="G60" i="298"/>
  <c r="G59" i="298"/>
  <c r="G58" i="298"/>
  <c r="G57" i="298"/>
  <c r="G56" i="298"/>
  <c r="G55" i="298"/>
  <c r="G54" i="298"/>
  <c r="G53" i="298"/>
  <c r="G52" i="298"/>
  <c r="G51" i="298"/>
  <c r="G50" i="298"/>
  <c r="G49" i="298"/>
  <c r="G48" i="298"/>
  <c r="G47" i="298"/>
  <c r="G46" i="298"/>
  <c r="G45" i="298"/>
  <c r="G44" i="298"/>
  <c r="G40" i="298"/>
  <c r="G39" i="298"/>
  <c r="D39" i="298"/>
  <c r="G38" i="298"/>
  <c r="D38" i="298"/>
  <c r="G37" i="298"/>
  <c r="D37" i="298"/>
  <c r="G36" i="298"/>
  <c r="D36" i="298"/>
  <c r="D35" i="298"/>
  <c r="G35" i="298" s="1"/>
  <c r="D34" i="298"/>
  <c r="G34" i="298" s="1"/>
  <c r="D33" i="298"/>
  <c r="G33" i="298" s="1"/>
  <c r="G28" i="298"/>
  <c r="D28" i="298"/>
  <c r="G27" i="298"/>
  <c r="D27" i="298"/>
  <c r="V26" i="298"/>
  <c r="G26" i="298"/>
  <c r="D26" i="298"/>
  <c r="V25" i="298"/>
  <c r="G25" i="298"/>
  <c r="D25" i="298"/>
  <c r="V24" i="298"/>
  <c r="G24" i="298"/>
  <c r="D24" i="298"/>
  <c r="V23" i="298"/>
  <c r="G23" i="298"/>
  <c r="D23" i="298"/>
  <c r="V22" i="298"/>
  <c r="G22" i="298"/>
  <c r="D22" i="298"/>
  <c r="V21" i="298"/>
  <c r="G21" i="298"/>
  <c r="D21" i="298"/>
  <c r="V20" i="298"/>
  <c r="G20" i="298"/>
  <c r="D20" i="298"/>
  <c r="V19" i="298"/>
  <c r="G19" i="298"/>
  <c r="D19" i="298"/>
  <c r="V18" i="298"/>
  <c r="G18" i="298"/>
  <c r="D18" i="298"/>
  <c r="V17" i="298"/>
  <c r="D17" i="298"/>
  <c r="G17" i="298" s="1"/>
  <c r="V16" i="298"/>
  <c r="D16" i="298"/>
  <c r="G16" i="298" s="1"/>
  <c r="V15" i="298"/>
  <c r="G15" i="298"/>
  <c r="D15" i="298"/>
  <c r="V14" i="298"/>
  <c r="G14" i="298"/>
  <c r="D14" i="298"/>
  <c r="V13" i="298"/>
  <c r="L13" i="298"/>
  <c r="M13" i="298" s="1"/>
  <c r="O13" i="298" s="1"/>
  <c r="Q13" i="298" s="1"/>
  <c r="S13" i="298" s="1"/>
  <c r="G13" i="298"/>
  <c r="D13" i="298"/>
  <c r="V12" i="298"/>
  <c r="G12" i="298"/>
  <c r="D12" i="298"/>
  <c r="J10" i="298"/>
  <c r="V74" i="297"/>
  <c r="G71" i="297"/>
  <c r="G69" i="297"/>
  <c r="G63" i="297"/>
  <c r="G62" i="297"/>
  <c r="G61" i="297"/>
  <c r="G60" i="297"/>
  <c r="G59" i="297"/>
  <c r="G58" i="297"/>
  <c r="G57" i="297"/>
  <c r="G56" i="297"/>
  <c r="G55" i="297"/>
  <c r="G54" i="297"/>
  <c r="G53" i="297"/>
  <c r="G52" i="297"/>
  <c r="G51" i="297"/>
  <c r="G50" i="297"/>
  <c r="G49" i="297"/>
  <c r="G48" i="297"/>
  <c r="G47" i="297"/>
  <c r="G64" i="297" s="1"/>
  <c r="V76" i="297" s="1"/>
  <c r="G46" i="297"/>
  <c r="G45" i="297"/>
  <c r="G44" i="297"/>
  <c r="G39" i="297"/>
  <c r="D39" i="297"/>
  <c r="G38" i="297"/>
  <c r="D38" i="297"/>
  <c r="G37" i="297"/>
  <c r="D37" i="297"/>
  <c r="G36" i="297"/>
  <c r="D36" i="297"/>
  <c r="G35" i="297"/>
  <c r="D35" i="297"/>
  <c r="D34" i="297"/>
  <c r="G34" i="297" s="1"/>
  <c r="G40" i="297" s="1"/>
  <c r="G33" i="297"/>
  <c r="D33" i="297"/>
  <c r="G28" i="297"/>
  <c r="D28" i="297"/>
  <c r="G27" i="297"/>
  <c r="D27" i="297"/>
  <c r="V26" i="297"/>
  <c r="G26" i="297"/>
  <c r="D26" i="297"/>
  <c r="V25" i="297"/>
  <c r="G25" i="297"/>
  <c r="D25" i="297"/>
  <c r="V24" i="297"/>
  <c r="G24" i="297"/>
  <c r="D24" i="297"/>
  <c r="V23" i="297"/>
  <c r="G23" i="297"/>
  <c r="D23" i="297"/>
  <c r="V22" i="297"/>
  <c r="G22" i="297"/>
  <c r="D22" i="297"/>
  <c r="V21" i="297"/>
  <c r="G21" i="297"/>
  <c r="D21" i="297"/>
  <c r="V20" i="297"/>
  <c r="G20" i="297"/>
  <c r="D20" i="297"/>
  <c r="V19" i="297"/>
  <c r="G19" i="297"/>
  <c r="D19" i="297"/>
  <c r="V18" i="297"/>
  <c r="G18" i="297"/>
  <c r="D18" i="297"/>
  <c r="V17" i="297"/>
  <c r="G17" i="297"/>
  <c r="D17" i="297"/>
  <c r="V16" i="297"/>
  <c r="G16" i="297"/>
  <c r="D16" i="297"/>
  <c r="V15" i="297"/>
  <c r="D15" i="297"/>
  <c r="G15" i="297" s="1"/>
  <c r="V14" i="297"/>
  <c r="G14" i="297"/>
  <c r="D14" i="297"/>
  <c r="V13" i="297"/>
  <c r="S13" i="297"/>
  <c r="M13" i="297"/>
  <c r="O13" i="297" s="1"/>
  <c r="Q13" i="297" s="1"/>
  <c r="L13" i="297"/>
  <c r="G13" i="297"/>
  <c r="D13" i="297"/>
  <c r="V12" i="297"/>
  <c r="G12" i="297"/>
  <c r="D12" i="297"/>
  <c r="J10" i="297"/>
  <c r="V74" i="296"/>
  <c r="G69" i="296"/>
  <c r="G71" i="296" s="1"/>
  <c r="G63" i="296"/>
  <c r="G62" i="296"/>
  <c r="G61" i="296"/>
  <c r="G60" i="296"/>
  <c r="G59" i="296"/>
  <c r="G58" i="296"/>
  <c r="G57" i="296"/>
  <c r="G56" i="296"/>
  <c r="G55" i="296"/>
  <c r="G54" i="296"/>
  <c r="G53" i="296"/>
  <c r="G52" i="296"/>
  <c r="G51" i="296"/>
  <c r="G50" i="296"/>
  <c r="G49" i="296"/>
  <c r="G48" i="296"/>
  <c r="G47" i="296"/>
  <c r="G46" i="296"/>
  <c r="G45" i="296"/>
  <c r="G44" i="296"/>
  <c r="G64" i="296" s="1"/>
  <c r="V76" i="296" s="1"/>
  <c r="G39" i="296"/>
  <c r="D39" i="296"/>
  <c r="G38" i="296"/>
  <c r="D38" i="296"/>
  <c r="G37" i="296"/>
  <c r="D37" i="296"/>
  <c r="G36" i="296"/>
  <c r="D36" i="296"/>
  <c r="D35" i="296"/>
  <c r="G35" i="296" s="1"/>
  <c r="G34" i="296"/>
  <c r="D34" i="296"/>
  <c r="D33" i="296"/>
  <c r="G33" i="296" s="1"/>
  <c r="G28" i="296"/>
  <c r="D28" i="296"/>
  <c r="G27" i="296"/>
  <c r="D27" i="296"/>
  <c r="V26" i="296"/>
  <c r="G26" i="296"/>
  <c r="D26" i="296"/>
  <c r="V25" i="296"/>
  <c r="G25" i="296"/>
  <c r="D25" i="296"/>
  <c r="V24" i="296"/>
  <c r="G24" i="296"/>
  <c r="D24" i="296"/>
  <c r="V23" i="296"/>
  <c r="G23" i="296"/>
  <c r="D23" i="296"/>
  <c r="V22" i="296"/>
  <c r="G22" i="296"/>
  <c r="D22" i="296"/>
  <c r="V21" i="296"/>
  <c r="G21" i="296"/>
  <c r="D21" i="296"/>
  <c r="V20" i="296"/>
  <c r="G20" i="296"/>
  <c r="D20" i="296"/>
  <c r="V19" i="296"/>
  <c r="G19" i="296"/>
  <c r="D19" i="296"/>
  <c r="V18" i="296"/>
  <c r="G18" i="296"/>
  <c r="D18" i="296"/>
  <c r="V17" i="296"/>
  <c r="G17" i="296"/>
  <c r="D17" i="296"/>
  <c r="V16" i="296"/>
  <c r="G16" i="296"/>
  <c r="D16" i="296"/>
  <c r="V15" i="296"/>
  <c r="D15" i="296"/>
  <c r="G15" i="296" s="1"/>
  <c r="G29" i="296" s="1"/>
  <c r="V14" i="296"/>
  <c r="D14" i="296"/>
  <c r="G14" i="296" s="1"/>
  <c r="V13" i="296"/>
  <c r="M13" i="296"/>
  <c r="O13" i="296" s="1"/>
  <c r="Q13" i="296" s="1"/>
  <c r="S13" i="296" s="1"/>
  <c r="L13" i="296"/>
  <c r="D13" i="296"/>
  <c r="G13" i="296" s="1"/>
  <c r="V12" i="296"/>
  <c r="G12" i="296"/>
  <c r="D12" i="296"/>
  <c r="J10" i="296"/>
  <c r="V74" i="295"/>
  <c r="G71" i="295"/>
  <c r="G69" i="295"/>
  <c r="G63" i="295"/>
  <c r="G62" i="295"/>
  <c r="G61" i="295"/>
  <c r="G60" i="295"/>
  <c r="G59" i="295"/>
  <c r="G58" i="295"/>
  <c r="G57" i="295"/>
  <c r="G56" i="295"/>
  <c r="G55" i="295"/>
  <c r="G54" i="295"/>
  <c r="G53" i="295"/>
  <c r="G52" i="295"/>
  <c r="G51" i="295"/>
  <c r="G50" i="295"/>
  <c r="G49" i="295"/>
  <c r="G48" i="295"/>
  <c r="G47" i="295"/>
  <c r="G46" i="295"/>
  <c r="G45" i="295"/>
  <c r="G44" i="295"/>
  <c r="G39" i="295"/>
  <c r="D39" i="295"/>
  <c r="G38" i="295"/>
  <c r="D38" i="295"/>
  <c r="G37" i="295"/>
  <c r="D37" i="295"/>
  <c r="G36" i="295"/>
  <c r="D36" i="295"/>
  <c r="D35" i="295"/>
  <c r="G35" i="295" s="1"/>
  <c r="G34" i="295"/>
  <c r="D34" i="295"/>
  <c r="G33" i="295"/>
  <c r="D33" i="295"/>
  <c r="G28" i="295"/>
  <c r="D28" i="295"/>
  <c r="G27" i="295"/>
  <c r="D27" i="295"/>
  <c r="V26" i="295"/>
  <c r="G26" i="295"/>
  <c r="D26" i="295"/>
  <c r="V25" i="295"/>
  <c r="G25" i="295"/>
  <c r="D25" i="295"/>
  <c r="V24" i="295"/>
  <c r="G24" i="295"/>
  <c r="D24" i="295"/>
  <c r="V23" i="295"/>
  <c r="G23" i="295"/>
  <c r="D23" i="295"/>
  <c r="V22" i="295"/>
  <c r="G22" i="295"/>
  <c r="D22" i="295"/>
  <c r="V21" i="295"/>
  <c r="G21" i="295"/>
  <c r="D21" i="295"/>
  <c r="V20" i="295"/>
  <c r="G20" i="295"/>
  <c r="D20" i="295"/>
  <c r="V19" i="295"/>
  <c r="G19" i="295"/>
  <c r="D19" i="295"/>
  <c r="V18" i="295"/>
  <c r="G18" i="295"/>
  <c r="D18" i="295"/>
  <c r="V17" i="295"/>
  <c r="G17" i="295"/>
  <c r="D17" i="295"/>
  <c r="V16" i="295"/>
  <c r="G16" i="295"/>
  <c r="D16" i="295"/>
  <c r="V15" i="295"/>
  <c r="G15" i="295"/>
  <c r="D15" i="295"/>
  <c r="V14" i="295"/>
  <c r="G14" i="295"/>
  <c r="D14" i="295"/>
  <c r="V13" i="295"/>
  <c r="Q13" i="295"/>
  <c r="S13" i="295" s="1"/>
  <c r="O13" i="295"/>
  <c r="M13" i="295"/>
  <c r="L13" i="295"/>
  <c r="D13" i="295"/>
  <c r="G13" i="295" s="1"/>
  <c r="V12" i="295"/>
  <c r="D12" i="295"/>
  <c r="G12" i="295" s="1"/>
  <c r="J10" i="295"/>
  <c r="V74" i="294"/>
  <c r="G71" i="294"/>
  <c r="G69" i="294"/>
  <c r="G63" i="294"/>
  <c r="G62" i="294"/>
  <c r="G61" i="294"/>
  <c r="G60" i="294"/>
  <c r="G59" i="294"/>
  <c r="G58" i="294"/>
  <c r="G57" i="294"/>
  <c r="G56" i="294"/>
  <c r="G55" i="294"/>
  <c r="G54" i="294"/>
  <c r="G53" i="294"/>
  <c r="G52" i="294"/>
  <c r="G51" i="294"/>
  <c r="G50" i="294"/>
  <c r="G49" i="294"/>
  <c r="G48" i="294"/>
  <c r="G47" i="294"/>
  <c r="G46" i="294"/>
  <c r="G45" i="294"/>
  <c r="G44" i="294"/>
  <c r="G64" i="294" s="1"/>
  <c r="V76" i="294" s="1"/>
  <c r="G39" i="294"/>
  <c r="D39" i="294"/>
  <c r="G38" i="294"/>
  <c r="D38" i="294"/>
  <c r="G37" i="294"/>
  <c r="D37" i="294"/>
  <c r="G36" i="294"/>
  <c r="D36" i="294"/>
  <c r="G35" i="294"/>
  <c r="D35" i="294"/>
  <c r="D34" i="294"/>
  <c r="G34" i="294" s="1"/>
  <c r="G33" i="294"/>
  <c r="D33" i="294"/>
  <c r="G28" i="294"/>
  <c r="D28" i="294"/>
  <c r="G27" i="294"/>
  <c r="D27" i="294"/>
  <c r="V26" i="294"/>
  <c r="G26" i="294"/>
  <c r="D26" i="294"/>
  <c r="V25" i="294"/>
  <c r="G25" i="294"/>
  <c r="D25" i="294"/>
  <c r="V24" i="294"/>
  <c r="G24" i="294"/>
  <c r="D24" i="294"/>
  <c r="V23" i="294"/>
  <c r="G23" i="294"/>
  <c r="D23" i="294"/>
  <c r="V22" i="294"/>
  <c r="G22" i="294"/>
  <c r="D22" i="294"/>
  <c r="V21" i="294"/>
  <c r="G21" i="294"/>
  <c r="D21" i="294"/>
  <c r="V20" i="294"/>
  <c r="G20" i="294"/>
  <c r="D20" i="294"/>
  <c r="V19" i="294"/>
  <c r="G19" i="294"/>
  <c r="D19" i="294"/>
  <c r="V18" i="294"/>
  <c r="G18" i="294"/>
  <c r="D18" i="294"/>
  <c r="V17" i="294"/>
  <c r="G17" i="294"/>
  <c r="D17" i="294"/>
  <c r="V16" i="294"/>
  <c r="D16" i="294"/>
  <c r="G16" i="294" s="1"/>
  <c r="V15" i="294"/>
  <c r="D15" i="294"/>
  <c r="G15" i="294" s="1"/>
  <c r="V14" i="294"/>
  <c r="G14" i="294"/>
  <c r="D14" i="294"/>
  <c r="V13" i="294"/>
  <c r="L13" i="294"/>
  <c r="M13" i="294" s="1"/>
  <c r="O13" i="294" s="1"/>
  <c r="Q13" i="294" s="1"/>
  <c r="S13" i="294" s="1"/>
  <c r="G13" i="294"/>
  <c r="D13" i="294"/>
  <c r="V12" i="294"/>
  <c r="D12" i="294"/>
  <c r="G12" i="294" s="1"/>
  <c r="G29" i="294" s="1"/>
  <c r="J10" i="294"/>
  <c r="V74" i="293"/>
  <c r="G69" i="293"/>
  <c r="G71" i="293" s="1"/>
  <c r="G63" i="293"/>
  <c r="G62" i="293"/>
  <c r="G61" i="293"/>
  <c r="G60" i="293"/>
  <c r="G59" i="293"/>
  <c r="G58" i="293"/>
  <c r="G57" i="293"/>
  <c r="G56" i="293"/>
  <c r="G55" i="293"/>
  <c r="G54" i="293"/>
  <c r="G53" i="293"/>
  <c r="G52" i="293"/>
  <c r="G51" i="293"/>
  <c r="G50" i="293"/>
  <c r="G49" i="293"/>
  <c r="G48" i="293"/>
  <c r="G47" i="293"/>
  <c r="G46" i="293"/>
  <c r="G45" i="293"/>
  <c r="G44" i="293"/>
  <c r="G64" i="293" s="1"/>
  <c r="V76" i="293" s="1"/>
  <c r="G39" i="293"/>
  <c r="D39" i="293"/>
  <c r="G38" i="293"/>
  <c r="D38" i="293"/>
  <c r="G37" i="293"/>
  <c r="D37" i="293"/>
  <c r="G36" i="293"/>
  <c r="D36" i="293"/>
  <c r="D35" i="293"/>
  <c r="G35" i="293" s="1"/>
  <c r="G34" i="293"/>
  <c r="D34" i="293"/>
  <c r="D33" i="293"/>
  <c r="G33" i="293" s="1"/>
  <c r="G28" i="293"/>
  <c r="D28" i="293"/>
  <c r="G27" i="293"/>
  <c r="D27" i="293"/>
  <c r="V26" i="293"/>
  <c r="G26" i="293"/>
  <c r="D26" i="293"/>
  <c r="V25" i="293"/>
  <c r="G25" i="293"/>
  <c r="D25" i="293"/>
  <c r="V24" i="293"/>
  <c r="G24" i="293"/>
  <c r="D24" i="293"/>
  <c r="V23" i="293"/>
  <c r="G23" i="293"/>
  <c r="D23" i="293"/>
  <c r="V22" i="293"/>
  <c r="G22" i="293"/>
  <c r="D22" i="293"/>
  <c r="V21" i="293"/>
  <c r="G21" i="293"/>
  <c r="D21" i="293"/>
  <c r="V20" i="293"/>
  <c r="G20" i="293"/>
  <c r="D20" i="293"/>
  <c r="V19" i="293"/>
  <c r="G19" i="293"/>
  <c r="D19" i="293"/>
  <c r="V18" i="293"/>
  <c r="G18" i="293"/>
  <c r="D18" i="293"/>
  <c r="V17" i="293"/>
  <c r="G17" i="293"/>
  <c r="G29" i="293" s="1"/>
  <c r="D17" i="293"/>
  <c r="V16" i="293"/>
  <c r="G16" i="293"/>
  <c r="D16" i="293"/>
  <c r="V15" i="293"/>
  <c r="G15" i="293"/>
  <c r="D15" i="293"/>
  <c r="V14" i="293"/>
  <c r="G14" i="293"/>
  <c r="D14" i="293"/>
  <c r="V13" i="293"/>
  <c r="L13" i="293"/>
  <c r="M13" i="293" s="1"/>
  <c r="O13" i="293" s="1"/>
  <c r="Q13" i="293" s="1"/>
  <c r="S13" i="293" s="1"/>
  <c r="G13" i="293"/>
  <c r="D13" i="293"/>
  <c r="V12" i="293"/>
  <c r="G12" i="293"/>
  <c r="D12" i="293"/>
  <c r="J10" i="293"/>
  <c r="V74" i="292"/>
  <c r="G69" i="292"/>
  <c r="G71" i="292" s="1"/>
  <c r="G63" i="292"/>
  <c r="G62" i="292"/>
  <c r="G61" i="292"/>
  <c r="G60" i="292"/>
  <c r="G59" i="292"/>
  <c r="G58" i="292"/>
  <c r="G57" i="292"/>
  <c r="G56" i="292"/>
  <c r="G55" i="292"/>
  <c r="G54" i="292"/>
  <c r="G53" i="292"/>
  <c r="G52" i="292"/>
  <c r="G51" i="292"/>
  <c r="G50" i="292"/>
  <c r="G49" i="292"/>
  <c r="G48" i="292"/>
  <c r="G64" i="292" s="1"/>
  <c r="V76" i="292" s="1"/>
  <c r="G47" i="292"/>
  <c r="G46" i="292"/>
  <c r="G45" i="292"/>
  <c r="G44" i="292"/>
  <c r="G39" i="292"/>
  <c r="D39" i="292"/>
  <c r="G38" i="292"/>
  <c r="D38" i="292"/>
  <c r="G37" i="292"/>
  <c r="D37" i="292"/>
  <c r="G36" i="292"/>
  <c r="D36" i="292"/>
  <c r="G35" i="292"/>
  <c r="D35" i="292"/>
  <c r="G34" i="292"/>
  <c r="D34" i="292"/>
  <c r="D33" i="292"/>
  <c r="G33" i="292" s="1"/>
  <c r="G40" i="292" s="1"/>
  <c r="G28" i="292"/>
  <c r="D28" i="292"/>
  <c r="G27" i="292"/>
  <c r="D27" i="292"/>
  <c r="V26" i="292"/>
  <c r="G26" i="292"/>
  <c r="D26" i="292"/>
  <c r="V25" i="292"/>
  <c r="G25" i="292"/>
  <c r="D25" i="292"/>
  <c r="V24" i="292"/>
  <c r="G24" i="292"/>
  <c r="D24" i="292"/>
  <c r="V23" i="292"/>
  <c r="G23" i="292"/>
  <c r="D23" i="292"/>
  <c r="V22" i="292"/>
  <c r="G22" i="292"/>
  <c r="D22" i="292"/>
  <c r="V21" i="292"/>
  <c r="G21" i="292"/>
  <c r="D21" i="292"/>
  <c r="V20" i="292"/>
  <c r="G20" i="292"/>
  <c r="D20" i="292"/>
  <c r="V19" i="292"/>
  <c r="G19" i="292"/>
  <c r="D19" i="292"/>
  <c r="V18" i="292"/>
  <c r="G18" i="292"/>
  <c r="D18" i="292"/>
  <c r="V17" i="292"/>
  <c r="G17" i="292"/>
  <c r="D17" i="292"/>
  <c r="V16" i="292"/>
  <c r="G16" i="292"/>
  <c r="D16" i="292"/>
  <c r="V15" i="292"/>
  <c r="G15" i="292"/>
  <c r="D15" i="292"/>
  <c r="V14" i="292"/>
  <c r="D14" i="292"/>
  <c r="G14" i="292" s="1"/>
  <c r="V13" i="292"/>
  <c r="O13" i="292"/>
  <c r="Q13" i="292" s="1"/>
  <c r="S13" i="292" s="1"/>
  <c r="M13" i="292"/>
  <c r="L13" i="292"/>
  <c r="D13" i="292"/>
  <c r="G13" i="292" s="1"/>
  <c r="V12" i="292"/>
  <c r="D12" i="292"/>
  <c r="G12" i="292" s="1"/>
  <c r="J10" i="292"/>
  <c r="V74" i="291"/>
  <c r="G71" i="291"/>
  <c r="G69" i="291"/>
  <c r="G63" i="291"/>
  <c r="G62" i="291"/>
  <c r="G61" i="291"/>
  <c r="G60" i="291"/>
  <c r="G59" i="291"/>
  <c r="G58" i="291"/>
  <c r="G57" i="291"/>
  <c r="G56" i="291"/>
  <c r="G55" i="291"/>
  <c r="G54" i="291"/>
  <c r="G53" i="291"/>
  <c r="G52" i="291"/>
  <c r="G51" i="291"/>
  <c r="G50" i="291"/>
  <c r="G49" i="291"/>
  <c r="G48" i="291"/>
  <c r="G47" i="291"/>
  <c r="G46" i="291"/>
  <c r="G45" i="291"/>
  <c r="G44" i="291"/>
  <c r="G39" i="291"/>
  <c r="D39" i="291"/>
  <c r="G38" i="291"/>
  <c r="D38" i="291"/>
  <c r="G37" i="291"/>
  <c r="D37" i="291"/>
  <c r="G36" i="291"/>
  <c r="D36" i="291"/>
  <c r="G35" i="291"/>
  <c r="D35" i="291"/>
  <c r="D34" i="291"/>
  <c r="G34" i="291" s="1"/>
  <c r="D33" i="291"/>
  <c r="G33" i="291" s="1"/>
  <c r="G40" i="291" s="1"/>
  <c r="G28" i="291"/>
  <c r="D28" i="291"/>
  <c r="G27" i="291"/>
  <c r="D27" i="291"/>
  <c r="V26" i="291"/>
  <c r="G26" i="291"/>
  <c r="D26" i="291"/>
  <c r="V25" i="291"/>
  <c r="G25" i="291"/>
  <c r="D25" i="291"/>
  <c r="V24" i="291"/>
  <c r="G24" i="291"/>
  <c r="D24" i="291"/>
  <c r="V23" i="291"/>
  <c r="G23" i="291"/>
  <c r="D23" i="291"/>
  <c r="V22" i="291"/>
  <c r="G22" i="291"/>
  <c r="D22" i="291"/>
  <c r="V21" i="291"/>
  <c r="G21" i="291"/>
  <c r="D21" i="291"/>
  <c r="V20" i="291"/>
  <c r="G20" i="291"/>
  <c r="D20" i="291"/>
  <c r="V19" i="291"/>
  <c r="G19" i="291"/>
  <c r="D19" i="291"/>
  <c r="V18" i="291"/>
  <c r="G18" i="291"/>
  <c r="D18" i="291"/>
  <c r="V17" i="291"/>
  <c r="G17" i="291"/>
  <c r="D17" i="291"/>
  <c r="V16" i="291"/>
  <c r="G16" i="291"/>
  <c r="D16" i="291"/>
  <c r="V15" i="291"/>
  <c r="G15" i="291"/>
  <c r="D15" i="291"/>
  <c r="V14" i="291"/>
  <c r="G14" i="291"/>
  <c r="D14" i="291"/>
  <c r="V13" i="291"/>
  <c r="O13" i="291"/>
  <c r="Q13" i="291" s="1"/>
  <c r="S13" i="291" s="1"/>
  <c r="M13" i="291"/>
  <c r="L13" i="291"/>
  <c r="G13" i="291"/>
  <c r="D13" i="291"/>
  <c r="V12" i="291"/>
  <c r="D12" i="291"/>
  <c r="G12" i="291" s="1"/>
  <c r="J10" i="291"/>
  <c r="V74" i="290"/>
  <c r="G71" i="290"/>
  <c r="G69" i="290"/>
  <c r="G63" i="290"/>
  <c r="G62" i="290"/>
  <c r="G61" i="290"/>
  <c r="G60" i="290"/>
  <c r="G59" i="290"/>
  <c r="G58" i="290"/>
  <c r="G57" i="290"/>
  <c r="G56" i="290"/>
  <c r="G55" i="290"/>
  <c r="G54" i="290"/>
  <c r="G53" i="290"/>
  <c r="G52" i="290"/>
  <c r="G51" i="290"/>
  <c r="G50" i="290"/>
  <c r="G49" i="290"/>
  <c r="G48" i="290"/>
  <c r="G47" i="290"/>
  <c r="G46" i="290"/>
  <c r="G45" i="290"/>
  <c r="G44" i="290"/>
  <c r="G39" i="290"/>
  <c r="D39" i="290"/>
  <c r="G38" i="290"/>
  <c r="D38" i="290"/>
  <c r="G37" i="290"/>
  <c r="D37" i="290"/>
  <c r="G36" i="290"/>
  <c r="D36" i="290"/>
  <c r="G35" i="290"/>
  <c r="D35" i="290"/>
  <c r="D34" i="290"/>
  <c r="G34" i="290" s="1"/>
  <c r="G40" i="290" s="1"/>
  <c r="G33" i="290"/>
  <c r="D33" i="290"/>
  <c r="G28" i="290"/>
  <c r="D28" i="290"/>
  <c r="G27" i="290"/>
  <c r="D27" i="290"/>
  <c r="V26" i="290"/>
  <c r="G26" i="290"/>
  <c r="D26" i="290"/>
  <c r="V25" i="290"/>
  <c r="G25" i="290"/>
  <c r="D25" i="290"/>
  <c r="V24" i="290"/>
  <c r="G24" i="290"/>
  <c r="D24" i="290"/>
  <c r="V23" i="290"/>
  <c r="G23" i="290"/>
  <c r="D23" i="290"/>
  <c r="V22" i="290"/>
  <c r="G22" i="290"/>
  <c r="D22" i="290"/>
  <c r="V21" i="290"/>
  <c r="G21" i="290"/>
  <c r="D21" i="290"/>
  <c r="V20" i="290"/>
  <c r="G20" i="290"/>
  <c r="D20" i="290"/>
  <c r="V19" i="290"/>
  <c r="G19" i="290"/>
  <c r="D19" i="290"/>
  <c r="V18" i="290"/>
  <c r="G18" i="290"/>
  <c r="D18" i="290"/>
  <c r="V17" i="290"/>
  <c r="G17" i="290"/>
  <c r="D17" i="290"/>
  <c r="V16" i="290"/>
  <c r="G16" i="290"/>
  <c r="D16" i="290"/>
  <c r="V15" i="290"/>
  <c r="G15" i="290"/>
  <c r="D15" i="290"/>
  <c r="V14" i="290"/>
  <c r="G14" i="290"/>
  <c r="D14" i="290"/>
  <c r="V13" i="290"/>
  <c r="L13" i="290"/>
  <c r="M13" i="290" s="1"/>
  <c r="O13" i="290" s="1"/>
  <c r="Q13" i="290" s="1"/>
  <c r="S13" i="290" s="1"/>
  <c r="G13" i="290"/>
  <c r="D13" i="290"/>
  <c r="V12" i="290"/>
  <c r="G12" i="290"/>
  <c r="D12" i="290"/>
  <c r="J10" i="290"/>
  <c r="V74" i="289"/>
  <c r="G69" i="289"/>
  <c r="G71" i="289" s="1"/>
  <c r="G63" i="289"/>
  <c r="G62" i="289"/>
  <c r="G61" i="289"/>
  <c r="G60" i="289"/>
  <c r="G59" i="289"/>
  <c r="G58" i="289"/>
  <c r="G57" i="289"/>
  <c r="G56" i="289"/>
  <c r="G55" i="289"/>
  <c r="G54" i="289"/>
  <c r="G53" i="289"/>
  <c r="G52" i="289"/>
  <c r="G51" i="289"/>
  <c r="G50" i="289"/>
  <c r="G49" i="289"/>
  <c r="G48" i="289"/>
  <c r="G64" i="289" s="1"/>
  <c r="V76" i="289" s="1"/>
  <c r="G47" i="289"/>
  <c r="G46" i="289"/>
  <c r="G45" i="289"/>
  <c r="G44" i="289"/>
  <c r="G39" i="289"/>
  <c r="D39" i="289"/>
  <c r="G38" i="289"/>
  <c r="D38" i="289"/>
  <c r="G37" i="289"/>
  <c r="D37" i="289"/>
  <c r="G36" i="289"/>
  <c r="D36" i="289"/>
  <c r="D35" i="289"/>
  <c r="G35" i="289" s="1"/>
  <c r="G34" i="289"/>
  <c r="D34" i="289"/>
  <c r="D33" i="289"/>
  <c r="G33" i="289" s="1"/>
  <c r="G28" i="289"/>
  <c r="D28" i="289"/>
  <c r="G27" i="289"/>
  <c r="D27" i="289"/>
  <c r="V26" i="289"/>
  <c r="G26" i="289"/>
  <c r="D26" i="289"/>
  <c r="V25" i="289"/>
  <c r="G25" i="289"/>
  <c r="D25" i="289"/>
  <c r="V24" i="289"/>
  <c r="G24" i="289"/>
  <c r="D24" i="289"/>
  <c r="V23" i="289"/>
  <c r="G23" i="289"/>
  <c r="D23" i="289"/>
  <c r="V22" i="289"/>
  <c r="G22" i="289"/>
  <c r="D22" i="289"/>
  <c r="V21" i="289"/>
  <c r="G21" i="289"/>
  <c r="D21" i="289"/>
  <c r="V20" i="289"/>
  <c r="G20" i="289"/>
  <c r="D20" i="289"/>
  <c r="V19" i="289"/>
  <c r="G19" i="289"/>
  <c r="D19" i="289"/>
  <c r="V18" i="289"/>
  <c r="G18" i="289"/>
  <c r="D18" i="289"/>
  <c r="V17" i="289"/>
  <c r="G17" i="289"/>
  <c r="D17" i="289"/>
  <c r="V16" i="289"/>
  <c r="G16" i="289"/>
  <c r="D16" i="289"/>
  <c r="V15" i="289"/>
  <c r="D15" i="289"/>
  <c r="G15" i="289" s="1"/>
  <c r="V14" i="289"/>
  <c r="D14" i="289"/>
  <c r="G14" i="289" s="1"/>
  <c r="V13" i="289"/>
  <c r="S13" i="289"/>
  <c r="M13" i="289"/>
  <c r="O13" i="289" s="1"/>
  <c r="Q13" i="289" s="1"/>
  <c r="L13" i="289"/>
  <c r="D13" i="289"/>
  <c r="G13" i="289" s="1"/>
  <c r="V12" i="289"/>
  <c r="G12" i="289"/>
  <c r="D12" i="289"/>
  <c r="J10" i="289"/>
  <c r="V74" i="288"/>
  <c r="G69" i="288"/>
  <c r="G71" i="288" s="1"/>
  <c r="G63" i="288"/>
  <c r="G62" i="288"/>
  <c r="G61" i="288"/>
  <c r="G60" i="288"/>
  <c r="G59" i="288"/>
  <c r="G58" i="288"/>
  <c r="G57" i="288"/>
  <c r="G56" i="288"/>
  <c r="G55" i="288"/>
  <c r="G54" i="288"/>
  <c r="G53" i="288"/>
  <c r="G52" i="288"/>
  <c r="G51" i="288"/>
  <c r="G50" i="288"/>
  <c r="G49" i="288"/>
  <c r="G48" i="288"/>
  <c r="G47" i="288"/>
  <c r="G46" i="288"/>
  <c r="G45" i="288"/>
  <c r="G44" i="288"/>
  <c r="G64" i="288" s="1"/>
  <c r="V76" i="288" s="1"/>
  <c r="G39" i="288"/>
  <c r="D39" i="288"/>
  <c r="G38" i="288"/>
  <c r="D38" i="288"/>
  <c r="G37" i="288"/>
  <c r="D37" i="288"/>
  <c r="G36" i="288"/>
  <c r="D36" i="288"/>
  <c r="D35" i="288"/>
  <c r="G35" i="288" s="1"/>
  <c r="G34" i="288"/>
  <c r="D34" i="288"/>
  <c r="D33" i="288"/>
  <c r="G33" i="288" s="1"/>
  <c r="G40" i="288" s="1"/>
  <c r="G28" i="288"/>
  <c r="D28" i="288"/>
  <c r="G27" i="288"/>
  <c r="D27" i="288"/>
  <c r="V26" i="288"/>
  <c r="G26" i="288"/>
  <c r="D26" i="288"/>
  <c r="V25" i="288"/>
  <c r="G25" i="288"/>
  <c r="D25" i="288"/>
  <c r="V24" i="288"/>
  <c r="G24" i="288"/>
  <c r="D24" i="288"/>
  <c r="V23" i="288"/>
  <c r="G23" i="288"/>
  <c r="D23" i="288"/>
  <c r="V22" i="288"/>
  <c r="G22" i="288"/>
  <c r="D22" i="288"/>
  <c r="V21" i="288"/>
  <c r="G21" i="288"/>
  <c r="D21" i="288"/>
  <c r="V20" i="288"/>
  <c r="G20" i="288"/>
  <c r="D20" i="288"/>
  <c r="V19" i="288"/>
  <c r="G19" i="288"/>
  <c r="D19" i="288"/>
  <c r="V18" i="288"/>
  <c r="G18" i="288"/>
  <c r="D18" i="288"/>
  <c r="V17" i="288"/>
  <c r="G17" i="288"/>
  <c r="D17" i="288"/>
  <c r="V16" i="288"/>
  <c r="G16" i="288"/>
  <c r="D16" i="288"/>
  <c r="V15" i="288"/>
  <c r="G15" i="288"/>
  <c r="D15" i="288"/>
  <c r="V14" i="288"/>
  <c r="D14" i="288"/>
  <c r="G14" i="288" s="1"/>
  <c r="V13" i="288"/>
  <c r="O13" i="288"/>
  <c r="Q13" i="288" s="1"/>
  <c r="S13" i="288" s="1"/>
  <c r="M13" i="288"/>
  <c r="L13" i="288"/>
  <c r="D13" i="288"/>
  <c r="G13" i="288" s="1"/>
  <c r="V12" i="288"/>
  <c r="D12" i="288"/>
  <c r="G12" i="288" s="1"/>
  <c r="G29" i="288" s="1"/>
  <c r="J10" i="288"/>
  <c r="V74" i="287"/>
  <c r="G69" i="287"/>
  <c r="G71" i="287" s="1"/>
  <c r="G63" i="287"/>
  <c r="G62" i="287"/>
  <c r="G61" i="287"/>
  <c r="G60" i="287"/>
  <c r="G59" i="287"/>
  <c r="G58" i="287"/>
  <c r="G57" i="287"/>
  <c r="G56" i="287"/>
  <c r="G55" i="287"/>
  <c r="G54" i="287"/>
  <c r="G53" i="287"/>
  <c r="G52" i="287"/>
  <c r="G51" i="287"/>
  <c r="G50" i="287"/>
  <c r="G49" i="287"/>
  <c r="G48" i="287"/>
  <c r="G47" i="287"/>
  <c r="G46" i="287"/>
  <c r="G45" i="287"/>
  <c r="G44" i="287"/>
  <c r="G39" i="287"/>
  <c r="D39" i="287"/>
  <c r="G38" i="287"/>
  <c r="D38" i="287"/>
  <c r="G37" i="287"/>
  <c r="D37" i="287"/>
  <c r="G36" i="287"/>
  <c r="D36" i="287"/>
  <c r="D35" i="287"/>
  <c r="G35" i="287" s="1"/>
  <c r="D34" i="287"/>
  <c r="G34" i="287" s="1"/>
  <c r="G33" i="287"/>
  <c r="D33" i="287"/>
  <c r="G28" i="287"/>
  <c r="D28" i="287"/>
  <c r="G27" i="287"/>
  <c r="D27" i="287"/>
  <c r="V26" i="287"/>
  <c r="G26" i="287"/>
  <c r="D26" i="287"/>
  <c r="V25" i="287"/>
  <c r="G25" i="287"/>
  <c r="D25" i="287"/>
  <c r="V24" i="287"/>
  <c r="G24" i="287"/>
  <c r="D24" i="287"/>
  <c r="V23" i="287"/>
  <c r="G23" i="287"/>
  <c r="D23" i="287"/>
  <c r="V22" i="287"/>
  <c r="G22" i="287"/>
  <c r="D22" i="287"/>
  <c r="V21" i="287"/>
  <c r="G21" i="287"/>
  <c r="D21" i="287"/>
  <c r="V20" i="287"/>
  <c r="G20" i="287"/>
  <c r="D20" i="287"/>
  <c r="V19" i="287"/>
  <c r="G19" i="287"/>
  <c r="D19" i="287"/>
  <c r="V18" i="287"/>
  <c r="G18" i="287"/>
  <c r="D18" i="287"/>
  <c r="V17" i="287"/>
  <c r="G17" i="287"/>
  <c r="D17" i="287"/>
  <c r="V16" i="287"/>
  <c r="G16" i="287"/>
  <c r="D16" i="287"/>
  <c r="V15" i="287"/>
  <c r="G15" i="287"/>
  <c r="D15" i="287"/>
  <c r="V14" i="287"/>
  <c r="G14" i="287"/>
  <c r="D14" i="287"/>
  <c r="V13" i="287"/>
  <c r="Q13" i="287"/>
  <c r="S13" i="287" s="1"/>
  <c r="O13" i="287"/>
  <c r="M13" i="287"/>
  <c r="L13" i="287"/>
  <c r="D13" i="287"/>
  <c r="G13" i="287" s="1"/>
  <c r="V12" i="287"/>
  <c r="D12" i="287"/>
  <c r="G12" i="287" s="1"/>
  <c r="J10" i="287"/>
  <c r="V74" i="286"/>
  <c r="G71" i="286"/>
  <c r="G69" i="286"/>
  <c r="G63" i="286"/>
  <c r="G62" i="286"/>
  <c r="G61" i="286"/>
  <c r="G60" i="286"/>
  <c r="G59" i="286"/>
  <c r="G58" i="286"/>
  <c r="G57" i="286"/>
  <c r="G56" i="286"/>
  <c r="G55" i="286"/>
  <c r="G54" i="286"/>
  <c r="G53" i="286"/>
  <c r="G52" i="286"/>
  <c r="G51" i="286"/>
  <c r="G50" i="286"/>
  <c r="G49" i="286"/>
  <c r="G48" i="286"/>
  <c r="G47" i="286"/>
  <c r="G46" i="286"/>
  <c r="G45" i="286"/>
  <c r="G44" i="286"/>
  <c r="G39" i="286"/>
  <c r="D39" i="286"/>
  <c r="G38" i="286"/>
  <c r="D38" i="286"/>
  <c r="G37" i="286"/>
  <c r="D37" i="286"/>
  <c r="G36" i="286"/>
  <c r="D36" i="286"/>
  <c r="G35" i="286"/>
  <c r="D35" i="286"/>
  <c r="D34" i="286"/>
  <c r="G34" i="286" s="1"/>
  <c r="G33" i="286"/>
  <c r="D33" i="286"/>
  <c r="G28" i="286"/>
  <c r="D28" i="286"/>
  <c r="G27" i="286"/>
  <c r="D27" i="286"/>
  <c r="V26" i="286"/>
  <c r="G26" i="286"/>
  <c r="D26" i="286"/>
  <c r="V25" i="286"/>
  <c r="G25" i="286"/>
  <c r="D25" i="286"/>
  <c r="V24" i="286"/>
  <c r="G24" i="286"/>
  <c r="D24" i="286"/>
  <c r="V23" i="286"/>
  <c r="G23" i="286"/>
  <c r="D23" i="286"/>
  <c r="V22" i="286"/>
  <c r="G22" i="286"/>
  <c r="D22" i="286"/>
  <c r="V21" i="286"/>
  <c r="G21" i="286"/>
  <c r="D21" i="286"/>
  <c r="V20" i="286"/>
  <c r="G20" i="286"/>
  <c r="D20" i="286"/>
  <c r="V19" i="286"/>
  <c r="G19" i="286"/>
  <c r="D19" i="286"/>
  <c r="V18" i="286"/>
  <c r="G18" i="286"/>
  <c r="D18" i="286"/>
  <c r="V17" i="286"/>
  <c r="G17" i="286"/>
  <c r="D17" i="286"/>
  <c r="V16" i="286"/>
  <c r="G16" i="286"/>
  <c r="D16" i="286"/>
  <c r="V15" i="286"/>
  <c r="G15" i="286"/>
  <c r="D15" i="286"/>
  <c r="V14" i="286"/>
  <c r="G14" i="286"/>
  <c r="D14" i="286"/>
  <c r="V13" i="286"/>
  <c r="Q13" i="286"/>
  <c r="S13" i="286" s="1"/>
  <c r="L13" i="286"/>
  <c r="M13" i="286" s="1"/>
  <c r="O13" i="286" s="1"/>
  <c r="G13" i="286"/>
  <c r="D13" i="286"/>
  <c r="V12" i="286"/>
  <c r="G12" i="286"/>
  <c r="D12" i="286"/>
  <c r="J10" i="286"/>
  <c r="V74" i="285"/>
  <c r="G69" i="285"/>
  <c r="G71" i="285" s="1"/>
  <c r="G63" i="285"/>
  <c r="G62" i="285"/>
  <c r="G61" i="285"/>
  <c r="G60" i="285"/>
  <c r="G59" i="285"/>
  <c r="G58" i="285"/>
  <c r="G57" i="285"/>
  <c r="G56" i="285"/>
  <c r="G55" i="285"/>
  <c r="G54" i="285"/>
  <c r="G53" i="285"/>
  <c r="G52" i="285"/>
  <c r="G51" i="285"/>
  <c r="G50" i="285"/>
  <c r="G49" i="285"/>
  <c r="G48" i="285"/>
  <c r="G47" i="285"/>
  <c r="G46" i="285"/>
  <c r="G45" i="285"/>
  <c r="G44" i="285"/>
  <c r="G40" i="285"/>
  <c r="G39" i="285"/>
  <c r="D39" i="285"/>
  <c r="G38" i="285"/>
  <c r="D38" i="285"/>
  <c r="G37" i="285"/>
  <c r="D37" i="285"/>
  <c r="G36" i="285"/>
  <c r="D36" i="285"/>
  <c r="D35" i="285"/>
  <c r="G35" i="285" s="1"/>
  <c r="G34" i="285"/>
  <c r="D34" i="285"/>
  <c r="D33" i="285"/>
  <c r="G33" i="285" s="1"/>
  <c r="G28" i="285"/>
  <c r="D28" i="285"/>
  <c r="G27" i="285"/>
  <c r="D27" i="285"/>
  <c r="V26" i="285"/>
  <c r="G26" i="285"/>
  <c r="D26" i="285"/>
  <c r="V25" i="285"/>
  <c r="G25" i="285"/>
  <c r="D25" i="285"/>
  <c r="V24" i="285"/>
  <c r="G24" i="285"/>
  <c r="D24" i="285"/>
  <c r="V23" i="285"/>
  <c r="G23" i="285"/>
  <c r="D23" i="285"/>
  <c r="V22" i="285"/>
  <c r="G22" i="285"/>
  <c r="D22" i="285"/>
  <c r="V21" i="285"/>
  <c r="G21" i="285"/>
  <c r="D21" i="285"/>
  <c r="V20" i="285"/>
  <c r="G20" i="285"/>
  <c r="G29" i="285" s="1"/>
  <c r="D20" i="285"/>
  <c r="V19" i="285"/>
  <c r="G19" i="285"/>
  <c r="D19" i="285"/>
  <c r="V18" i="285"/>
  <c r="G18" i="285"/>
  <c r="D18" i="285"/>
  <c r="V17" i="285"/>
  <c r="G17" i="285"/>
  <c r="D17" i="285"/>
  <c r="V16" i="285"/>
  <c r="G16" i="285"/>
  <c r="D16" i="285"/>
  <c r="V15" i="285"/>
  <c r="G15" i="285"/>
  <c r="D15" i="285"/>
  <c r="V14" i="285"/>
  <c r="D14" i="285"/>
  <c r="G14" i="285" s="1"/>
  <c r="V13" i="285"/>
  <c r="L13" i="285"/>
  <c r="M13" i="285" s="1"/>
  <c r="O13" i="285" s="1"/>
  <c r="Q13" i="285" s="1"/>
  <c r="S13" i="285" s="1"/>
  <c r="D13" i="285"/>
  <c r="G13" i="285" s="1"/>
  <c r="V12" i="285"/>
  <c r="G12" i="285"/>
  <c r="D12" i="285"/>
  <c r="J10" i="285"/>
  <c r="V74" i="284"/>
  <c r="G69" i="284"/>
  <c r="G71" i="284" s="1"/>
  <c r="G63" i="284"/>
  <c r="G62" i="284"/>
  <c r="G61" i="284"/>
  <c r="G60" i="284"/>
  <c r="G59" i="284"/>
  <c r="G58" i="284"/>
  <c r="G57" i="284"/>
  <c r="G56" i="284"/>
  <c r="G55" i="284"/>
  <c r="G54" i="284"/>
  <c r="G53" i="284"/>
  <c r="G52" i="284"/>
  <c r="G51" i="284"/>
  <c r="G50" i="284"/>
  <c r="G49" i="284"/>
  <c r="G48" i="284"/>
  <c r="G64" i="284" s="1"/>
  <c r="V76" i="284" s="1"/>
  <c r="G47" i="284"/>
  <c r="G46" i="284"/>
  <c r="G45" i="284"/>
  <c r="G44" i="284"/>
  <c r="G39" i="284"/>
  <c r="D39" i="284"/>
  <c r="G38" i="284"/>
  <c r="D38" i="284"/>
  <c r="G37" i="284"/>
  <c r="D37" i="284"/>
  <c r="G36" i="284"/>
  <c r="D36" i="284"/>
  <c r="D35" i="284"/>
  <c r="G35" i="284" s="1"/>
  <c r="G34" i="284"/>
  <c r="D34" i="284"/>
  <c r="D33" i="284"/>
  <c r="G33" i="284" s="1"/>
  <c r="G28" i="284"/>
  <c r="D28" i="284"/>
  <c r="G27" i="284"/>
  <c r="D27" i="284"/>
  <c r="V26" i="284"/>
  <c r="G26" i="284"/>
  <c r="D26" i="284"/>
  <c r="V25" i="284"/>
  <c r="G25" i="284"/>
  <c r="D25" i="284"/>
  <c r="V24" i="284"/>
  <c r="G24" i="284"/>
  <c r="D24" i="284"/>
  <c r="V23" i="284"/>
  <c r="G23" i="284"/>
  <c r="D23" i="284"/>
  <c r="V22" i="284"/>
  <c r="G22" i="284"/>
  <c r="D22" i="284"/>
  <c r="V21" i="284"/>
  <c r="G21" i="284"/>
  <c r="D21" i="284"/>
  <c r="V20" i="284"/>
  <c r="G20" i="284"/>
  <c r="D20" i="284"/>
  <c r="V19" i="284"/>
  <c r="G19" i="284"/>
  <c r="D19" i="284"/>
  <c r="V18" i="284"/>
  <c r="D18" i="284"/>
  <c r="G18" i="284" s="1"/>
  <c r="V17" i="284"/>
  <c r="D17" i="284"/>
  <c r="G17" i="284" s="1"/>
  <c r="V16" i="284"/>
  <c r="G16" i="284"/>
  <c r="D16" i="284"/>
  <c r="V15" i="284"/>
  <c r="G15" i="284"/>
  <c r="D15" i="284"/>
  <c r="V14" i="284"/>
  <c r="D14" i="284"/>
  <c r="G14" i="284" s="1"/>
  <c r="V13" i="284"/>
  <c r="O13" i="284"/>
  <c r="Q13" i="284" s="1"/>
  <c r="S13" i="284" s="1"/>
  <c r="M13" i="284"/>
  <c r="L13" i="284"/>
  <c r="D13" i="284"/>
  <c r="G13" i="284" s="1"/>
  <c r="V12" i="284"/>
  <c r="G12" i="284"/>
  <c r="D12" i="284"/>
  <c r="J10" i="284"/>
  <c r="V74" i="283"/>
  <c r="G71" i="283"/>
  <c r="G69" i="283"/>
  <c r="G63" i="283"/>
  <c r="G62" i="283"/>
  <c r="G61" i="283"/>
  <c r="G60" i="283"/>
  <c r="G59" i="283"/>
  <c r="G58" i="283"/>
  <c r="G57" i="283"/>
  <c r="G56" i="283"/>
  <c r="G55" i="283"/>
  <c r="G54" i="283"/>
  <c r="G53" i="283"/>
  <c r="G52" i="283"/>
  <c r="G51" i="283"/>
  <c r="G50" i="283"/>
  <c r="G49" i="283"/>
  <c r="G48" i="283"/>
  <c r="G47" i="283"/>
  <c r="G46" i="283"/>
  <c r="G45" i="283"/>
  <c r="G44" i="283"/>
  <c r="G64" i="283" s="1"/>
  <c r="V76" i="283" s="1"/>
  <c r="G39" i="283"/>
  <c r="D39" i="283"/>
  <c r="G38" i="283"/>
  <c r="D38" i="283"/>
  <c r="G37" i="283"/>
  <c r="D37" i="283"/>
  <c r="G36" i="283"/>
  <c r="D36" i="283"/>
  <c r="G35" i="283"/>
  <c r="D35" i="283"/>
  <c r="D34" i="283"/>
  <c r="G34" i="283" s="1"/>
  <c r="D33" i="283"/>
  <c r="G33" i="283" s="1"/>
  <c r="G28" i="283"/>
  <c r="D28" i="283"/>
  <c r="G27" i="283"/>
  <c r="D27" i="283"/>
  <c r="V26" i="283"/>
  <c r="G26" i="283"/>
  <c r="D26" i="283"/>
  <c r="V25" i="283"/>
  <c r="G25" i="283"/>
  <c r="D25" i="283"/>
  <c r="V24" i="283"/>
  <c r="G24" i="283"/>
  <c r="D24" i="283"/>
  <c r="V23" i="283"/>
  <c r="G23" i="283"/>
  <c r="D23" i="283"/>
  <c r="V22" i="283"/>
  <c r="G22" i="283"/>
  <c r="D22" i="283"/>
  <c r="V21" i="283"/>
  <c r="G21" i="283"/>
  <c r="D21" i="283"/>
  <c r="V20" i="283"/>
  <c r="G20" i="283"/>
  <c r="D20" i="283"/>
  <c r="V19" i="283"/>
  <c r="G19" i="283"/>
  <c r="D19" i="283"/>
  <c r="V18" i="283"/>
  <c r="G18" i="283"/>
  <c r="D18" i="283"/>
  <c r="V17" i="283"/>
  <c r="G17" i="283"/>
  <c r="D17" i="283"/>
  <c r="V16" i="283"/>
  <c r="D16" i="283"/>
  <c r="G16" i="283" s="1"/>
  <c r="V15" i="283"/>
  <c r="G15" i="283"/>
  <c r="D15" i="283"/>
  <c r="V14" i="283"/>
  <c r="G14" i="283"/>
  <c r="D14" i="283"/>
  <c r="V13" i="283"/>
  <c r="O13" i="283"/>
  <c r="Q13" i="283" s="1"/>
  <c r="S13" i="283" s="1"/>
  <c r="M13" i="283"/>
  <c r="L13" i="283"/>
  <c r="G13" i="283"/>
  <c r="D13" i="283"/>
  <c r="V12" i="283"/>
  <c r="D12" i="283"/>
  <c r="G12" i="283" s="1"/>
  <c r="J10" i="283"/>
  <c r="V74" i="282"/>
  <c r="G71" i="282"/>
  <c r="G69" i="282"/>
  <c r="G63" i="282"/>
  <c r="G62" i="282"/>
  <c r="G61" i="282"/>
  <c r="G60" i="282"/>
  <c r="G59" i="282"/>
  <c r="G58" i="282"/>
  <c r="G57" i="282"/>
  <c r="G56" i="282"/>
  <c r="G55" i="282"/>
  <c r="G54" i="282"/>
  <c r="G53" i="282"/>
  <c r="G52" i="282"/>
  <c r="G51" i="282"/>
  <c r="G50" i="282"/>
  <c r="G49" i="282"/>
  <c r="G48" i="282"/>
  <c r="G47" i="282"/>
  <c r="G46" i="282"/>
  <c r="G45" i="282"/>
  <c r="G44" i="282"/>
  <c r="G39" i="282"/>
  <c r="D39" i="282"/>
  <c r="G38" i="282"/>
  <c r="D38" i="282"/>
  <c r="G37" i="282"/>
  <c r="D37" i="282"/>
  <c r="G36" i="282"/>
  <c r="D36" i="282"/>
  <c r="G35" i="282"/>
  <c r="D35" i="282"/>
  <c r="D34" i="282"/>
  <c r="G34" i="282" s="1"/>
  <c r="G33" i="282"/>
  <c r="D33" i="282"/>
  <c r="G28" i="282"/>
  <c r="D28" i="282"/>
  <c r="G27" i="282"/>
  <c r="D27" i="282"/>
  <c r="V26" i="282"/>
  <c r="G26" i="282"/>
  <c r="D26" i="282"/>
  <c r="V25" i="282"/>
  <c r="G25" i="282"/>
  <c r="D25" i="282"/>
  <c r="V24" i="282"/>
  <c r="G24" i="282"/>
  <c r="D24" i="282"/>
  <c r="V23" i="282"/>
  <c r="G23" i="282"/>
  <c r="D23" i="282"/>
  <c r="V22" i="282"/>
  <c r="G22" i="282"/>
  <c r="D22" i="282"/>
  <c r="V21" i="282"/>
  <c r="G21" i="282"/>
  <c r="D21" i="282"/>
  <c r="V20" i="282"/>
  <c r="G20" i="282"/>
  <c r="D20" i="282"/>
  <c r="V19" i="282"/>
  <c r="G19" i="282"/>
  <c r="D19" i="282"/>
  <c r="V18" i="282"/>
  <c r="G18" i="282"/>
  <c r="D18" i="282"/>
  <c r="V17" i="282"/>
  <c r="G17" i="282"/>
  <c r="D17" i="282"/>
  <c r="V16" i="282"/>
  <c r="D16" i="282"/>
  <c r="G16" i="282" s="1"/>
  <c r="V15" i="282"/>
  <c r="D15" i="282"/>
  <c r="G15" i="282" s="1"/>
  <c r="V14" i="282"/>
  <c r="G14" i="282"/>
  <c r="D14" i="282"/>
  <c r="V13" i="282"/>
  <c r="L13" i="282"/>
  <c r="M13" i="282" s="1"/>
  <c r="O13" i="282" s="1"/>
  <c r="Q13" i="282" s="1"/>
  <c r="S13" i="282" s="1"/>
  <c r="G13" i="282"/>
  <c r="D13" i="282"/>
  <c r="V12" i="282"/>
  <c r="G12" i="282"/>
  <c r="D12" i="282"/>
  <c r="J10" i="282"/>
  <c r="V74" i="281"/>
  <c r="G69" i="281"/>
  <c r="G71" i="281" s="1"/>
  <c r="G63" i="281"/>
  <c r="G62" i="281"/>
  <c r="G61" i="281"/>
  <c r="G60" i="281"/>
  <c r="G59" i="281"/>
  <c r="G58" i="281"/>
  <c r="G57" i="281"/>
  <c r="G56" i="281"/>
  <c r="G55" i="281"/>
  <c r="G54" i="281"/>
  <c r="G53" i="281"/>
  <c r="G52" i="281"/>
  <c r="G51" i="281"/>
  <c r="G50" i="281"/>
  <c r="G49" i="281"/>
  <c r="G48" i="281"/>
  <c r="G47" i="281"/>
  <c r="G46" i="281"/>
  <c r="G45" i="281"/>
  <c r="G44" i="281"/>
  <c r="G64" i="281" s="1"/>
  <c r="V76" i="281" s="1"/>
  <c r="G39" i="281"/>
  <c r="D39" i="281"/>
  <c r="G38" i="281"/>
  <c r="D38" i="281"/>
  <c r="G37" i="281"/>
  <c r="D37" i="281"/>
  <c r="G36" i="281"/>
  <c r="D36" i="281"/>
  <c r="D35" i="281"/>
  <c r="G35" i="281" s="1"/>
  <c r="G34" i="281"/>
  <c r="D34" i="281"/>
  <c r="D33" i="281"/>
  <c r="G33" i="281" s="1"/>
  <c r="G28" i="281"/>
  <c r="D28" i="281"/>
  <c r="G27" i="281"/>
  <c r="D27" i="281"/>
  <c r="V26" i="281"/>
  <c r="G26" i="281"/>
  <c r="D26" i="281"/>
  <c r="V25" i="281"/>
  <c r="G25" i="281"/>
  <c r="D25" i="281"/>
  <c r="V24" i="281"/>
  <c r="G24" i="281"/>
  <c r="D24" i="281"/>
  <c r="V23" i="281"/>
  <c r="G23" i="281"/>
  <c r="D23" i="281"/>
  <c r="V22" i="281"/>
  <c r="G22" i="281"/>
  <c r="D22" i="281"/>
  <c r="V21" i="281"/>
  <c r="G21" i="281"/>
  <c r="D21" i="281"/>
  <c r="V20" i="281"/>
  <c r="G20" i="281"/>
  <c r="D20" i="281"/>
  <c r="V19" i="281"/>
  <c r="G19" i="281"/>
  <c r="D19" i="281"/>
  <c r="V18" i="281"/>
  <c r="G18" i="281"/>
  <c r="D18" i="281"/>
  <c r="V17" i="281"/>
  <c r="G17" i="281"/>
  <c r="D17" i="281"/>
  <c r="V16" i="281"/>
  <c r="D16" i="281"/>
  <c r="G16" i="281" s="1"/>
  <c r="V15" i="281"/>
  <c r="D15" i="281"/>
  <c r="G15" i="281" s="1"/>
  <c r="V14" i="281"/>
  <c r="D14" i="281"/>
  <c r="G14" i="281" s="1"/>
  <c r="V13" i="281"/>
  <c r="S13" i="281"/>
  <c r="M13" i="281"/>
  <c r="O13" i="281" s="1"/>
  <c r="Q13" i="281" s="1"/>
  <c r="L13" i="281"/>
  <c r="D13" i="281"/>
  <c r="G13" i="281" s="1"/>
  <c r="V12" i="281"/>
  <c r="G12" i="281"/>
  <c r="D12" i="281"/>
  <c r="J10" i="281"/>
  <c r="V74" i="280"/>
  <c r="G69" i="280"/>
  <c r="G71" i="280" s="1"/>
  <c r="G63" i="280"/>
  <c r="G62" i="280"/>
  <c r="G61" i="280"/>
  <c r="G60" i="280"/>
  <c r="G59" i="280"/>
  <c r="G58" i="280"/>
  <c r="G57" i="280"/>
  <c r="G56" i="280"/>
  <c r="G55" i="280"/>
  <c r="G54" i="280"/>
  <c r="G53" i="280"/>
  <c r="G52" i="280"/>
  <c r="G51" i="280"/>
  <c r="G50" i="280"/>
  <c r="G49" i="280"/>
  <c r="G48" i="280"/>
  <c r="G47" i="280"/>
  <c r="G46" i="280"/>
  <c r="G45" i="280"/>
  <c r="G44" i="280"/>
  <c r="G64" i="280" s="1"/>
  <c r="V76" i="280" s="1"/>
  <c r="G39" i="280"/>
  <c r="D39" i="280"/>
  <c r="G38" i="280"/>
  <c r="D38" i="280"/>
  <c r="G37" i="280"/>
  <c r="D37" i="280"/>
  <c r="G36" i="280"/>
  <c r="D36" i="280"/>
  <c r="D35" i="280"/>
  <c r="G35" i="280" s="1"/>
  <c r="G34" i="280"/>
  <c r="D34" i="280"/>
  <c r="D33" i="280"/>
  <c r="G33" i="280" s="1"/>
  <c r="G40" i="280" s="1"/>
  <c r="G28" i="280"/>
  <c r="D28" i="280"/>
  <c r="G27" i="280"/>
  <c r="D27" i="280"/>
  <c r="V26" i="280"/>
  <c r="G26" i="280"/>
  <c r="D26" i="280"/>
  <c r="V25" i="280"/>
  <c r="G25" i="280"/>
  <c r="D25" i="280"/>
  <c r="V24" i="280"/>
  <c r="G24" i="280"/>
  <c r="D24" i="280"/>
  <c r="V23" i="280"/>
  <c r="G23" i="280"/>
  <c r="D23" i="280"/>
  <c r="V22" i="280"/>
  <c r="G22" i="280"/>
  <c r="D22" i="280"/>
  <c r="V21" i="280"/>
  <c r="G21" i="280"/>
  <c r="D21" i="280"/>
  <c r="V20" i="280"/>
  <c r="G20" i="280"/>
  <c r="D20" i="280"/>
  <c r="V19" i="280"/>
  <c r="G19" i="280"/>
  <c r="D19" i="280"/>
  <c r="V18" i="280"/>
  <c r="G18" i="280"/>
  <c r="D18" i="280"/>
  <c r="V17" i="280"/>
  <c r="G17" i="280"/>
  <c r="D17" i="280"/>
  <c r="V16" i="280"/>
  <c r="G16" i="280"/>
  <c r="D16" i="280"/>
  <c r="V15" i="280"/>
  <c r="D15" i="280"/>
  <c r="G15" i="280" s="1"/>
  <c r="V14" i="280"/>
  <c r="D14" i="280"/>
  <c r="G14" i="280" s="1"/>
  <c r="V13" i="280"/>
  <c r="M13" i="280"/>
  <c r="O13" i="280" s="1"/>
  <c r="Q13" i="280" s="1"/>
  <c r="S13" i="280" s="1"/>
  <c r="L13" i="280"/>
  <c r="D13" i="280"/>
  <c r="G13" i="280" s="1"/>
  <c r="V12" i="280"/>
  <c r="G12" i="280"/>
  <c r="D12" i="280"/>
  <c r="J10" i="280"/>
  <c r="V74" i="279"/>
  <c r="G69" i="279"/>
  <c r="G71" i="279" s="1"/>
  <c r="G63" i="279"/>
  <c r="G62" i="279"/>
  <c r="G61" i="279"/>
  <c r="G60" i="279"/>
  <c r="G59" i="279"/>
  <c r="G58" i="279"/>
  <c r="G57" i="279"/>
  <c r="G56" i="279"/>
  <c r="G55" i="279"/>
  <c r="G54" i="279"/>
  <c r="G53" i="279"/>
  <c r="G52" i="279"/>
  <c r="G51" i="279"/>
  <c r="G50" i="279"/>
  <c r="G49" i="279"/>
  <c r="G48" i="279"/>
  <c r="G47" i="279"/>
  <c r="G46" i="279"/>
  <c r="G45" i="279"/>
  <c r="G44" i="279"/>
  <c r="G64" i="279" s="1"/>
  <c r="V76" i="279" s="1"/>
  <c r="G39" i="279"/>
  <c r="D39" i="279"/>
  <c r="G38" i="279"/>
  <c r="D38" i="279"/>
  <c r="G37" i="279"/>
  <c r="D37" i="279"/>
  <c r="G36" i="279"/>
  <c r="D36" i="279"/>
  <c r="D35" i="279"/>
  <c r="G35" i="279" s="1"/>
  <c r="D34" i="279"/>
  <c r="G34" i="279" s="1"/>
  <c r="G33" i="279"/>
  <c r="D33" i="279"/>
  <c r="G28" i="279"/>
  <c r="D28" i="279"/>
  <c r="G27" i="279"/>
  <c r="D27" i="279"/>
  <c r="V26" i="279"/>
  <c r="G26" i="279"/>
  <c r="D26" i="279"/>
  <c r="V25" i="279"/>
  <c r="G25" i="279"/>
  <c r="D25" i="279"/>
  <c r="V24" i="279"/>
  <c r="G24" i="279"/>
  <c r="D24" i="279"/>
  <c r="V23" i="279"/>
  <c r="G23" i="279"/>
  <c r="D23" i="279"/>
  <c r="V22" i="279"/>
  <c r="G22" i="279"/>
  <c r="D22" i="279"/>
  <c r="V21" i="279"/>
  <c r="G21" i="279"/>
  <c r="D21" i="279"/>
  <c r="V20" i="279"/>
  <c r="G20" i="279"/>
  <c r="D20" i="279"/>
  <c r="V19" i="279"/>
  <c r="G19" i="279"/>
  <c r="D19" i="279"/>
  <c r="V18" i="279"/>
  <c r="G18" i="279"/>
  <c r="D18" i="279"/>
  <c r="V17" i="279"/>
  <c r="G17" i="279"/>
  <c r="D17" i="279"/>
  <c r="V16" i="279"/>
  <c r="D16" i="279"/>
  <c r="G16" i="279" s="1"/>
  <c r="V15" i="279"/>
  <c r="G15" i="279"/>
  <c r="D15" i="279"/>
  <c r="V14" i="279"/>
  <c r="D14" i="279"/>
  <c r="G14" i="279" s="1"/>
  <c r="V13" i="279"/>
  <c r="Q13" i="279"/>
  <c r="S13" i="279" s="1"/>
  <c r="O13" i="279"/>
  <c r="M13" i="279"/>
  <c r="L13" i="279"/>
  <c r="G13" i="279"/>
  <c r="D13" i="279"/>
  <c r="V12" i="279"/>
  <c r="D12" i="279"/>
  <c r="G12" i="279" s="1"/>
  <c r="J10" i="279"/>
  <c r="V74" i="278"/>
  <c r="G71" i="278"/>
  <c r="G69" i="278"/>
  <c r="G63" i="278"/>
  <c r="G62" i="278"/>
  <c r="G61" i="278"/>
  <c r="G60" i="278"/>
  <c r="G59" i="278"/>
  <c r="G58" i="278"/>
  <c r="G57" i="278"/>
  <c r="G56" i="278"/>
  <c r="G55" i="278"/>
  <c r="G54" i="278"/>
  <c r="G53" i="278"/>
  <c r="G52" i="278"/>
  <c r="G51" i="278"/>
  <c r="G50" i="278"/>
  <c r="G49" i="278"/>
  <c r="G48" i="278"/>
  <c r="G47" i="278"/>
  <c r="G46" i="278"/>
  <c r="G45" i="278"/>
  <c r="G44" i="278"/>
  <c r="G39" i="278"/>
  <c r="D39" i="278"/>
  <c r="G38" i="278"/>
  <c r="D38" i="278"/>
  <c r="G37" i="278"/>
  <c r="G40" i="278" s="1"/>
  <c r="D37" i="278"/>
  <c r="G36" i="278"/>
  <c r="D36" i="278"/>
  <c r="G35" i="278"/>
  <c r="D35" i="278"/>
  <c r="D34" i="278"/>
  <c r="G34" i="278" s="1"/>
  <c r="G33" i="278"/>
  <c r="D33" i="278"/>
  <c r="G28" i="278"/>
  <c r="D28" i="278"/>
  <c r="G27" i="278"/>
  <c r="D27" i="278"/>
  <c r="V26" i="278"/>
  <c r="G26" i="278"/>
  <c r="D26" i="278"/>
  <c r="V25" i="278"/>
  <c r="G25" i="278"/>
  <c r="D25" i="278"/>
  <c r="V24" i="278"/>
  <c r="G24" i="278"/>
  <c r="D24" i="278"/>
  <c r="V23" i="278"/>
  <c r="G23" i="278"/>
  <c r="D23" i="278"/>
  <c r="V22" i="278"/>
  <c r="G22" i="278"/>
  <c r="D22" i="278"/>
  <c r="V21" i="278"/>
  <c r="G21" i="278"/>
  <c r="D21" i="278"/>
  <c r="V20" i="278"/>
  <c r="G20" i="278"/>
  <c r="D20" i="278"/>
  <c r="V19" i="278"/>
  <c r="G19" i="278"/>
  <c r="D19" i="278"/>
  <c r="V18" i="278"/>
  <c r="G18" i="278"/>
  <c r="D18" i="278"/>
  <c r="V17" i="278"/>
  <c r="G17" i="278"/>
  <c r="D17" i="278"/>
  <c r="V16" i="278"/>
  <c r="D16" i="278"/>
  <c r="G16" i="278" s="1"/>
  <c r="V15" i="278"/>
  <c r="D15" i="278"/>
  <c r="G15" i="278" s="1"/>
  <c r="V14" i="278"/>
  <c r="G14" i="278"/>
  <c r="D14" i="278"/>
  <c r="V13" i="278"/>
  <c r="L13" i="278"/>
  <c r="M13" i="278" s="1"/>
  <c r="O13" i="278" s="1"/>
  <c r="Q13" i="278" s="1"/>
  <c r="S13" i="278" s="1"/>
  <c r="G13" i="278"/>
  <c r="D13" i="278"/>
  <c r="V12" i="278"/>
  <c r="D12" i="278"/>
  <c r="G12" i="278" s="1"/>
  <c r="G29" i="278" s="1"/>
  <c r="J10" i="278"/>
  <c r="V74" i="277"/>
  <c r="G69" i="277"/>
  <c r="G71" i="277" s="1"/>
  <c r="G63" i="277"/>
  <c r="G62" i="277"/>
  <c r="G61" i="277"/>
  <c r="G60" i="277"/>
  <c r="G59" i="277"/>
  <c r="G58" i="277"/>
  <c r="G57" i="277"/>
  <c r="G56" i="277"/>
  <c r="G55" i="277"/>
  <c r="G54" i="277"/>
  <c r="G53" i="277"/>
  <c r="G52" i="277"/>
  <c r="G51" i="277"/>
  <c r="G50" i="277"/>
  <c r="G49" i="277"/>
  <c r="G48" i="277"/>
  <c r="G47" i="277"/>
  <c r="G46" i="277"/>
  <c r="G45" i="277"/>
  <c r="G44" i="277"/>
  <c r="G64" i="277" s="1"/>
  <c r="V76" i="277" s="1"/>
  <c r="G39" i="277"/>
  <c r="D39" i="277"/>
  <c r="G38" i="277"/>
  <c r="D38" i="277"/>
  <c r="G37" i="277"/>
  <c r="D37" i="277"/>
  <c r="G36" i="277"/>
  <c r="D36" i="277"/>
  <c r="D35" i="277"/>
  <c r="G35" i="277" s="1"/>
  <c r="G34" i="277"/>
  <c r="D34" i="277"/>
  <c r="D33" i="277"/>
  <c r="G33" i="277" s="1"/>
  <c r="G40" i="277" s="1"/>
  <c r="G28" i="277"/>
  <c r="D28" i="277"/>
  <c r="G27" i="277"/>
  <c r="D27" i="277"/>
  <c r="V26" i="277"/>
  <c r="G26" i="277"/>
  <c r="D26" i="277"/>
  <c r="V25" i="277"/>
  <c r="G25" i="277"/>
  <c r="D25" i="277"/>
  <c r="V24" i="277"/>
  <c r="G24" i="277"/>
  <c r="D24" i="277"/>
  <c r="V23" i="277"/>
  <c r="G23" i="277"/>
  <c r="D23" i="277"/>
  <c r="V22" i="277"/>
  <c r="G22" i="277"/>
  <c r="D22" i="277"/>
  <c r="V21" i="277"/>
  <c r="G21" i="277"/>
  <c r="D21" i="277"/>
  <c r="V20" i="277"/>
  <c r="G20" i="277"/>
  <c r="D20" i="277"/>
  <c r="V19" i="277"/>
  <c r="G19" i="277"/>
  <c r="D19" i="277"/>
  <c r="V18" i="277"/>
  <c r="G18" i="277"/>
  <c r="D18" i="277"/>
  <c r="V17" i="277"/>
  <c r="G17" i="277"/>
  <c r="D17" i="277"/>
  <c r="V16" i="277"/>
  <c r="G16" i="277"/>
  <c r="D16" i="277"/>
  <c r="V15" i="277"/>
  <c r="D15" i="277"/>
  <c r="G15" i="277" s="1"/>
  <c r="V14" i="277"/>
  <c r="D14" i="277"/>
  <c r="G14" i="277" s="1"/>
  <c r="V13" i="277"/>
  <c r="L13" i="277"/>
  <c r="M13" i="277" s="1"/>
  <c r="O13" i="277" s="1"/>
  <c r="Q13" i="277" s="1"/>
  <c r="S13" i="277" s="1"/>
  <c r="D13" i="277"/>
  <c r="G13" i="277" s="1"/>
  <c r="G29" i="277" s="1"/>
  <c r="V12" i="277"/>
  <c r="G12" i="277"/>
  <c r="D12" i="277"/>
  <c r="J10" i="277"/>
  <c r="V74" i="276"/>
  <c r="G69" i="276"/>
  <c r="G71" i="276" s="1"/>
  <c r="G63" i="276"/>
  <c r="G62" i="276"/>
  <c r="G61" i="276"/>
  <c r="G60" i="276"/>
  <c r="G59" i="276"/>
  <c r="G58" i="276"/>
  <c r="G57" i="276"/>
  <c r="G56" i="276"/>
  <c r="G55" i="276"/>
  <c r="G54" i="276"/>
  <c r="G53" i="276"/>
  <c r="G52" i="276"/>
  <c r="G51" i="276"/>
  <c r="G50" i="276"/>
  <c r="G49" i="276"/>
  <c r="G48" i="276"/>
  <c r="G47" i="276"/>
  <c r="G46" i="276"/>
  <c r="G45" i="276"/>
  <c r="G64" i="276" s="1"/>
  <c r="V76" i="276" s="1"/>
  <c r="G44" i="276"/>
  <c r="G39" i="276"/>
  <c r="D39" i="276"/>
  <c r="G38" i="276"/>
  <c r="D38" i="276"/>
  <c r="G37" i="276"/>
  <c r="D37" i="276"/>
  <c r="G36" i="276"/>
  <c r="D36" i="276"/>
  <c r="D35" i="276"/>
  <c r="G35" i="276" s="1"/>
  <c r="G34" i="276"/>
  <c r="D34" i="276"/>
  <c r="D33" i="276"/>
  <c r="G33" i="276" s="1"/>
  <c r="G28" i="276"/>
  <c r="D28" i="276"/>
  <c r="G27" i="276"/>
  <c r="D27" i="276"/>
  <c r="V26" i="276"/>
  <c r="G26" i="276"/>
  <c r="D26" i="276"/>
  <c r="V25" i="276"/>
  <c r="G25" i="276"/>
  <c r="D25" i="276"/>
  <c r="V24" i="276"/>
  <c r="G24" i="276"/>
  <c r="D24" i="276"/>
  <c r="V23" i="276"/>
  <c r="G23" i="276"/>
  <c r="D23" i="276"/>
  <c r="V22" i="276"/>
  <c r="G22" i="276"/>
  <c r="D22" i="276"/>
  <c r="V21" i="276"/>
  <c r="G21" i="276"/>
  <c r="D21" i="276"/>
  <c r="V20" i="276"/>
  <c r="G20" i="276"/>
  <c r="D20" i="276"/>
  <c r="V19" i="276"/>
  <c r="G19" i="276"/>
  <c r="D19" i="276"/>
  <c r="V18" i="276"/>
  <c r="G18" i="276"/>
  <c r="D18" i="276"/>
  <c r="V17" i="276"/>
  <c r="G17" i="276"/>
  <c r="D17" i="276"/>
  <c r="V16" i="276"/>
  <c r="G16" i="276"/>
  <c r="D16" i="276"/>
  <c r="V15" i="276"/>
  <c r="G15" i="276"/>
  <c r="D15" i="276"/>
  <c r="V14" i="276"/>
  <c r="D14" i="276"/>
  <c r="G14" i="276" s="1"/>
  <c r="V13" i="276"/>
  <c r="M13" i="276"/>
  <c r="O13" i="276" s="1"/>
  <c r="Q13" i="276" s="1"/>
  <c r="S13" i="276" s="1"/>
  <c r="L13" i="276"/>
  <c r="D13" i="276"/>
  <c r="G13" i="276" s="1"/>
  <c r="V12" i="276"/>
  <c r="D12" i="276"/>
  <c r="G12" i="276" s="1"/>
  <c r="G29" i="276" s="1"/>
  <c r="J10" i="276"/>
  <c r="V74" i="275"/>
  <c r="G69" i="275"/>
  <c r="G71" i="275" s="1"/>
  <c r="G63" i="275"/>
  <c r="G62" i="275"/>
  <c r="G61" i="275"/>
  <c r="G60" i="275"/>
  <c r="G59" i="275"/>
  <c r="G58" i="275"/>
  <c r="G57" i="275"/>
  <c r="G56" i="275"/>
  <c r="G55" i="275"/>
  <c r="G54" i="275"/>
  <c r="G53" i="275"/>
  <c r="G52" i="275"/>
  <c r="G51" i="275"/>
  <c r="G50" i="275"/>
  <c r="G49" i="275"/>
  <c r="G48" i="275"/>
  <c r="G47" i="275"/>
  <c r="G46" i="275"/>
  <c r="G45" i="275"/>
  <c r="G44" i="275"/>
  <c r="G39" i="275"/>
  <c r="D39" i="275"/>
  <c r="G38" i="275"/>
  <c r="D38" i="275"/>
  <c r="G37" i="275"/>
  <c r="D37" i="275"/>
  <c r="G36" i="275"/>
  <c r="D36" i="275"/>
  <c r="D35" i="275"/>
  <c r="G35" i="275" s="1"/>
  <c r="D34" i="275"/>
  <c r="G34" i="275" s="1"/>
  <c r="G33" i="275"/>
  <c r="D33" i="275"/>
  <c r="G28" i="275"/>
  <c r="D28" i="275"/>
  <c r="G27" i="275"/>
  <c r="D27" i="275"/>
  <c r="V26" i="275"/>
  <c r="G26" i="275"/>
  <c r="D26" i="275"/>
  <c r="V25" i="275"/>
  <c r="G25" i="275"/>
  <c r="D25" i="275"/>
  <c r="V24" i="275"/>
  <c r="G24" i="275"/>
  <c r="D24" i="275"/>
  <c r="V23" i="275"/>
  <c r="G23" i="275"/>
  <c r="D23" i="275"/>
  <c r="V22" i="275"/>
  <c r="G22" i="275"/>
  <c r="D22" i="275"/>
  <c r="V21" i="275"/>
  <c r="G21" i="275"/>
  <c r="D21" i="275"/>
  <c r="V20" i="275"/>
  <c r="G20" i="275"/>
  <c r="D20" i="275"/>
  <c r="V19" i="275"/>
  <c r="G19" i="275"/>
  <c r="D19" i="275"/>
  <c r="V18" i="275"/>
  <c r="G18" i="275"/>
  <c r="D18" i="275"/>
  <c r="V17" i="275"/>
  <c r="G17" i="275"/>
  <c r="D17" i="275"/>
  <c r="V16" i="275"/>
  <c r="D16" i="275"/>
  <c r="G16" i="275" s="1"/>
  <c r="V15" i="275"/>
  <c r="G15" i="275"/>
  <c r="D15" i="275"/>
  <c r="V14" i="275"/>
  <c r="D14" i="275"/>
  <c r="G14" i="275" s="1"/>
  <c r="V13" i="275"/>
  <c r="O13" i="275"/>
  <c r="Q13" i="275" s="1"/>
  <c r="S13" i="275" s="1"/>
  <c r="M13" i="275"/>
  <c r="L13" i="275"/>
  <c r="G13" i="275"/>
  <c r="D13" i="275"/>
  <c r="V12" i="275"/>
  <c r="D12" i="275"/>
  <c r="G12" i="275" s="1"/>
  <c r="J10" i="275"/>
  <c r="V74" i="274"/>
  <c r="G71" i="274"/>
  <c r="G69" i="274"/>
  <c r="G63" i="274"/>
  <c r="G62" i="274"/>
  <c r="G61" i="274"/>
  <c r="G60" i="274"/>
  <c r="G59" i="274"/>
  <c r="G58" i="274"/>
  <c r="G57" i="274"/>
  <c r="G56" i="274"/>
  <c r="G55" i="274"/>
  <c r="G54" i="274"/>
  <c r="G53" i="274"/>
  <c r="G52" i="274"/>
  <c r="G51" i="274"/>
  <c r="G50" i="274"/>
  <c r="G49" i="274"/>
  <c r="G48" i="274"/>
  <c r="G47" i="274"/>
  <c r="G46" i="274"/>
  <c r="G45" i="274"/>
  <c r="G44" i="274"/>
  <c r="G64" i="274" s="1"/>
  <c r="V76" i="274" s="1"/>
  <c r="G39" i="274"/>
  <c r="D39" i="274"/>
  <c r="G38" i="274"/>
  <c r="D38" i="274"/>
  <c r="G37" i="274"/>
  <c r="D37" i="274"/>
  <c r="G36" i="274"/>
  <c r="D36" i="274"/>
  <c r="G35" i="274"/>
  <c r="D35" i="274"/>
  <c r="D34" i="274"/>
  <c r="G34" i="274" s="1"/>
  <c r="G33" i="274"/>
  <c r="G40" i="274" s="1"/>
  <c r="D33" i="274"/>
  <c r="G28" i="274"/>
  <c r="D28" i="274"/>
  <c r="G27" i="274"/>
  <c r="D27" i="274"/>
  <c r="V26" i="274"/>
  <c r="G26" i="274"/>
  <c r="D26" i="274"/>
  <c r="V25" i="274"/>
  <c r="G25" i="274"/>
  <c r="D25" i="274"/>
  <c r="V24" i="274"/>
  <c r="G24" i="274"/>
  <c r="D24" i="274"/>
  <c r="V23" i="274"/>
  <c r="G23" i="274"/>
  <c r="D23" i="274"/>
  <c r="V22" i="274"/>
  <c r="G22" i="274"/>
  <c r="D22" i="274"/>
  <c r="V21" i="274"/>
  <c r="G21" i="274"/>
  <c r="D21" i="274"/>
  <c r="V20" i="274"/>
  <c r="G20" i="274"/>
  <c r="D20" i="274"/>
  <c r="V19" i="274"/>
  <c r="G19" i="274"/>
  <c r="D19" i="274"/>
  <c r="V18" i="274"/>
  <c r="G18" i="274"/>
  <c r="D18" i="274"/>
  <c r="V17" i="274"/>
  <c r="D17" i="274"/>
  <c r="G17" i="274" s="1"/>
  <c r="V16" i="274"/>
  <c r="D16" i="274"/>
  <c r="G16" i="274" s="1"/>
  <c r="V15" i="274"/>
  <c r="D15" i="274"/>
  <c r="G15" i="274" s="1"/>
  <c r="V14" i="274"/>
  <c r="G14" i="274"/>
  <c r="D14" i="274"/>
  <c r="V13" i="274"/>
  <c r="Q13" i="274"/>
  <c r="S13" i="274" s="1"/>
  <c r="L13" i="274"/>
  <c r="M13" i="274" s="1"/>
  <c r="O13" i="274" s="1"/>
  <c r="G13" i="274"/>
  <c r="D13" i="274"/>
  <c r="V12" i="274"/>
  <c r="D12" i="274"/>
  <c r="G12" i="274" s="1"/>
  <c r="J10" i="274"/>
  <c r="V74" i="273"/>
  <c r="G69" i="273"/>
  <c r="G71" i="273" s="1"/>
  <c r="G63" i="273"/>
  <c r="G62" i="273"/>
  <c r="G61" i="273"/>
  <c r="G60" i="273"/>
  <c r="G59" i="273"/>
  <c r="G58" i="273"/>
  <c r="G57" i="273"/>
  <c r="G56" i="273"/>
  <c r="G55" i="273"/>
  <c r="G54" i="273"/>
  <c r="G53" i="273"/>
  <c r="G52" i="273"/>
  <c r="G51" i="273"/>
  <c r="G50" i="273"/>
  <c r="G49" i="273"/>
  <c r="G48" i="273"/>
  <c r="G64" i="273" s="1"/>
  <c r="V76" i="273" s="1"/>
  <c r="G47" i="273"/>
  <c r="G46" i="273"/>
  <c r="G45" i="273"/>
  <c r="G44" i="273"/>
  <c r="G39" i="273"/>
  <c r="D39" i="273"/>
  <c r="G38" i="273"/>
  <c r="D38" i="273"/>
  <c r="G37" i="273"/>
  <c r="D37" i="273"/>
  <c r="G36" i="273"/>
  <c r="D36" i="273"/>
  <c r="D35" i="273"/>
  <c r="G35" i="273" s="1"/>
  <c r="D34" i="273"/>
  <c r="G34" i="273" s="1"/>
  <c r="G33" i="273"/>
  <c r="D33" i="273"/>
  <c r="G28" i="273"/>
  <c r="D28" i="273"/>
  <c r="G27" i="273"/>
  <c r="D27" i="273"/>
  <c r="V26" i="273"/>
  <c r="G26" i="273"/>
  <c r="D26" i="273"/>
  <c r="V25" i="273"/>
  <c r="G25" i="273"/>
  <c r="D25" i="273"/>
  <c r="V24" i="273"/>
  <c r="G24" i="273"/>
  <c r="D24" i="273"/>
  <c r="V23" i="273"/>
  <c r="G23" i="273"/>
  <c r="D23" i="273"/>
  <c r="V22" i="273"/>
  <c r="G22" i="273"/>
  <c r="D22" i="273"/>
  <c r="V21" i="273"/>
  <c r="G21" i="273"/>
  <c r="D21" i="273"/>
  <c r="V20" i="273"/>
  <c r="G20" i="273"/>
  <c r="D20" i="273"/>
  <c r="V19" i="273"/>
  <c r="G19" i="273"/>
  <c r="D19" i="273"/>
  <c r="V18" i="273"/>
  <c r="G18" i="273"/>
  <c r="D18" i="273"/>
  <c r="V17" i="273"/>
  <c r="G17" i="273"/>
  <c r="D17" i="273"/>
  <c r="V16" i="273"/>
  <c r="D16" i="273"/>
  <c r="G16" i="273" s="1"/>
  <c r="V15" i="273"/>
  <c r="D15" i="273"/>
  <c r="G15" i="273" s="1"/>
  <c r="V14" i="273"/>
  <c r="D14" i="273"/>
  <c r="G14" i="273" s="1"/>
  <c r="V13" i="273"/>
  <c r="L13" i="273"/>
  <c r="M13" i="273" s="1"/>
  <c r="O13" i="273" s="1"/>
  <c r="Q13" i="273" s="1"/>
  <c r="S13" i="273" s="1"/>
  <c r="D13" i="273"/>
  <c r="G13" i="273" s="1"/>
  <c r="V12" i="273"/>
  <c r="D12" i="273"/>
  <c r="G12" i="273" s="1"/>
  <c r="G29" i="273" s="1"/>
  <c r="J10" i="273"/>
  <c r="V74" i="272"/>
  <c r="G69" i="272"/>
  <c r="G71" i="272" s="1"/>
  <c r="G63" i="272"/>
  <c r="G62" i="272"/>
  <c r="G61" i="272"/>
  <c r="G60" i="272"/>
  <c r="G59" i="272"/>
  <c r="G58" i="272"/>
  <c r="G57" i="272"/>
  <c r="G56" i="272"/>
  <c r="G55" i="272"/>
  <c r="G54" i="272"/>
  <c r="G53" i="272"/>
  <c r="G52" i="272"/>
  <c r="G51" i="272"/>
  <c r="G50" i="272"/>
  <c r="G49" i="272"/>
  <c r="G48" i="272"/>
  <c r="G47" i="272"/>
  <c r="G46" i="272"/>
  <c r="G45" i="272"/>
  <c r="G44" i="272"/>
  <c r="G39" i="272"/>
  <c r="D39" i="272"/>
  <c r="G38" i="272"/>
  <c r="D38" i="272"/>
  <c r="G37" i="272"/>
  <c r="D37" i="272"/>
  <c r="G36" i="272"/>
  <c r="D36" i="272"/>
  <c r="D35" i="272"/>
  <c r="G35" i="272" s="1"/>
  <c r="D34" i="272"/>
  <c r="G34" i="272" s="1"/>
  <c r="G33" i="272"/>
  <c r="G40" i="272" s="1"/>
  <c r="D33" i="272"/>
  <c r="G28" i="272"/>
  <c r="D28" i="272"/>
  <c r="G27" i="272"/>
  <c r="D27" i="272"/>
  <c r="V26" i="272"/>
  <c r="G26" i="272"/>
  <c r="D26" i="272"/>
  <c r="V25" i="272"/>
  <c r="G25" i="272"/>
  <c r="D25" i="272"/>
  <c r="V24" i="272"/>
  <c r="G24" i="272"/>
  <c r="D24" i="272"/>
  <c r="V23" i="272"/>
  <c r="G23" i="272"/>
  <c r="D23" i="272"/>
  <c r="V22" i="272"/>
  <c r="G22" i="272"/>
  <c r="D22" i="272"/>
  <c r="V21" i="272"/>
  <c r="G21" i="272"/>
  <c r="D21" i="272"/>
  <c r="V20" i="272"/>
  <c r="G20" i="272"/>
  <c r="D20" i="272"/>
  <c r="V19" i="272"/>
  <c r="G19" i="272"/>
  <c r="D19" i="272"/>
  <c r="V18" i="272"/>
  <c r="G18" i="272"/>
  <c r="D18" i="272"/>
  <c r="V17" i="272"/>
  <c r="G17" i="272"/>
  <c r="D17" i="272"/>
  <c r="V16" i="272"/>
  <c r="D16" i="272"/>
  <c r="G16" i="272" s="1"/>
  <c r="V15" i="272"/>
  <c r="D15" i="272"/>
  <c r="G15" i="272" s="1"/>
  <c r="V14" i="272"/>
  <c r="D14" i="272"/>
  <c r="G14" i="272" s="1"/>
  <c r="V13" i="272"/>
  <c r="Q13" i="272"/>
  <c r="S13" i="272" s="1"/>
  <c r="M13" i="272"/>
  <c r="O13" i="272" s="1"/>
  <c r="L13" i="272"/>
  <c r="D13" i="272"/>
  <c r="G13" i="272" s="1"/>
  <c r="V12" i="272"/>
  <c r="D12" i="272"/>
  <c r="G12" i="272" s="1"/>
  <c r="G29" i="272" s="1"/>
  <c r="J10" i="272"/>
  <c r="V74" i="271"/>
  <c r="G69" i="271"/>
  <c r="G71" i="271" s="1"/>
  <c r="G63" i="271"/>
  <c r="G62" i="271"/>
  <c r="G61" i="271"/>
  <c r="G60" i="271"/>
  <c r="G59" i="271"/>
  <c r="G58" i="271"/>
  <c r="G57" i="271"/>
  <c r="G56" i="271"/>
  <c r="G55" i="271"/>
  <c r="G54" i="271"/>
  <c r="G53" i="271"/>
  <c r="G52" i="271"/>
  <c r="G51" i="271"/>
  <c r="G50" i="271"/>
  <c r="G49" i="271"/>
  <c r="G48" i="271"/>
  <c r="G47" i="271"/>
  <c r="G46" i="271"/>
  <c r="G45" i="271"/>
  <c r="G44" i="271"/>
  <c r="G39" i="271"/>
  <c r="D39" i="271"/>
  <c r="G38" i="271"/>
  <c r="D38" i="271"/>
  <c r="G37" i="271"/>
  <c r="D37" i="271"/>
  <c r="G36" i="271"/>
  <c r="D36" i="271"/>
  <c r="D35" i="271"/>
  <c r="G35" i="271" s="1"/>
  <c r="D34" i="271"/>
  <c r="G34" i="271" s="1"/>
  <c r="G40" i="271" s="1"/>
  <c r="G33" i="271"/>
  <c r="D33" i="271"/>
  <c r="G28" i="271"/>
  <c r="D28" i="271"/>
  <c r="G27" i="271"/>
  <c r="D27" i="271"/>
  <c r="V26" i="271"/>
  <c r="G26" i="271"/>
  <c r="D26" i="271"/>
  <c r="V25" i="271"/>
  <c r="G25" i="271"/>
  <c r="D25" i="271"/>
  <c r="V24" i="271"/>
  <c r="G24" i="271"/>
  <c r="D24" i="271"/>
  <c r="V23" i="271"/>
  <c r="G23" i="271"/>
  <c r="D23" i="271"/>
  <c r="V22" i="271"/>
  <c r="G22" i="271"/>
  <c r="D22" i="271"/>
  <c r="V21" i="271"/>
  <c r="G21" i="271"/>
  <c r="D21" i="271"/>
  <c r="V20" i="271"/>
  <c r="G20" i="271"/>
  <c r="D20" i="271"/>
  <c r="V19" i="271"/>
  <c r="G19" i="271"/>
  <c r="D19" i="271"/>
  <c r="V18" i="271"/>
  <c r="G18" i="271"/>
  <c r="D18" i="271"/>
  <c r="V17" i="271"/>
  <c r="G17" i="271"/>
  <c r="D17" i="271"/>
  <c r="V16" i="271"/>
  <c r="D16" i="271"/>
  <c r="G16" i="271" s="1"/>
  <c r="V15" i="271"/>
  <c r="D15" i="271"/>
  <c r="G15" i="271" s="1"/>
  <c r="V14" i="271"/>
  <c r="D14" i="271"/>
  <c r="G14" i="271" s="1"/>
  <c r="V13" i="271"/>
  <c r="L13" i="271"/>
  <c r="M13" i="271" s="1"/>
  <c r="O13" i="271" s="1"/>
  <c r="Q13" i="271" s="1"/>
  <c r="S13" i="271" s="1"/>
  <c r="D13" i="271"/>
  <c r="G13" i="271" s="1"/>
  <c r="V12" i="271"/>
  <c r="D12" i="271"/>
  <c r="G12" i="271" s="1"/>
  <c r="J10" i="271"/>
  <c r="V74" i="270"/>
  <c r="G69" i="270"/>
  <c r="G71" i="270" s="1"/>
  <c r="G63" i="270"/>
  <c r="G62" i="270"/>
  <c r="G61" i="270"/>
  <c r="G60" i="270"/>
  <c r="G59" i="270"/>
  <c r="G58" i="270"/>
  <c r="G57" i="270"/>
  <c r="G56" i="270"/>
  <c r="G55" i="270"/>
  <c r="G54" i="270"/>
  <c r="G53" i="270"/>
  <c r="G52" i="270"/>
  <c r="G51" i="270"/>
  <c r="G50" i="270"/>
  <c r="G49" i="270"/>
  <c r="G48" i="270"/>
  <c r="G64" i="270" s="1"/>
  <c r="V76" i="270" s="1"/>
  <c r="G47" i="270"/>
  <c r="G46" i="270"/>
  <c r="G45" i="270"/>
  <c r="G44" i="270"/>
  <c r="G39" i="270"/>
  <c r="D39" i="270"/>
  <c r="G38" i="270"/>
  <c r="D38" i="270"/>
  <c r="G37" i="270"/>
  <c r="D37" i="270"/>
  <c r="G36" i="270"/>
  <c r="D36" i="270"/>
  <c r="D35" i="270"/>
  <c r="G35" i="270" s="1"/>
  <c r="G34" i="270"/>
  <c r="D34" i="270"/>
  <c r="G33" i="270"/>
  <c r="D33" i="270"/>
  <c r="G28" i="270"/>
  <c r="D28" i="270"/>
  <c r="G27" i="270"/>
  <c r="D27" i="270"/>
  <c r="V26" i="270"/>
  <c r="G26" i="270"/>
  <c r="D26" i="270"/>
  <c r="V25" i="270"/>
  <c r="G25" i="270"/>
  <c r="D25" i="270"/>
  <c r="V24" i="270"/>
  <c r="G24" i="270"/>
  <c r="D24" i="270"/>
  <c r="V23" i="270"/>
  <c r="G23" i="270"/>
  <c r="D23" i="270"/>
  <c r="V22" i="270"/>
  <c r="G22" i="270"/>
  <c r="D22" i="270"/>
  <c r="V21" i="270"/>
  <c r="G21" i="270"/>
  <c r="D21" i="270"/>
  <c r="V20" i="270"/>
  <c r="G20" i="270"/>
  <c r="D20" i="270"/>
  <c r="V19" i="270"/>
  <c r="G19" i="270"/>
  <c r="D19" i="270"/>
  <c r="V18" i="270"/>
  <c r="G18" i="270"/>
  <c r="D18" i="270"/>
  <c r="V17" i="270"/>
  <c r="G17" i="270"/>
  <c r="D17" i="270"/>
  <c r="V16" i="270"/>
  <c r="G16" i="270"/>
  <c r="D16" i="270"/>
  <c r="V15" i="270"/>
  <c r="G15" i="270"/>
  <c r="D15" i="270"/>
  <c r="V14" i="270"/>
  <c r="D14" i="270"/>
  <c r="G14" i="270" s="1"/>
  <c r="V13" i="270"/>
  <c r="L13" i="270"/>
  <c r="M13" i="270" s="1"/>
  <c r="O13" i="270" s="1"/>
  <c r="Q13" i="270" s="1"/>
  <c r="S13" i="270" s="1"/>
  <c r="D13" i="270"/>
  <c r="G13" i="270" s="1"/>
  <c r="V12" i="270"/>
  <c r="D12" i="270"/>
  <c r="G12" i="270" s="1"/>
  <c r="J10" i="270"/>
  <c r="V74" i="269"/>
  <c r="G71" i="269"/>
  <c r="G69" i="269"/>
  <c r="G63" i="269"/>
  <c r="G62" i="269"/>
  <c r="G61" i="269"/>
  <c r="G60" i="269"/>
  <c r="G59" i="269"/>
  <c r="G58" i="269"/>
  <c r="G57" i="269"/>
  <c r="G56" i="269"/>
  <c r="G55" i="269"/>
  <c r="G54" i="269"/>
  <c r="G53" i="269"/>
  <c r="G52" i="269"/>
  <c r="G51" i="269"/>
  <c r="G50" i="269"/>
  <c r="G49" i="269"/>
  <c r="G48" i="269"/>
  <c r="G47" i="269"/>
  <c r="G46" i="269"/>
  <c r="G45" i="269"/>
  <c r="G64" i="269" s="1"/>
  <c r="V76" i="269" s="1"/>
  <c r="G44" i="269"/>
  <c r="G39" i="269"/>
  <c r="D39" i="269"/>
  <c r="G38" i="269"/>
  <c r="D38" i="269"/>
  <c r="G37" i="269"/>
  <c r="D37" i="269"/>
  <c r="G36" i="269"/>
  <c r="D36" i="269"/>
  <c r="G35" i="269"/>
  <c r="D35" i="269"/>
  <c r="G34" i="269"/>
  <c r="D34" i="269"/>
  <c r="D33" i="269"/>
  <c r="G33" i="269" s="1"/>
  <c r="G40" i="269" s="1"/>
  <c r="G28" i="269"/>
  <c r="D28" i="269"/>
  <c r="G27" i="269"/>
  <c r="D27" i="269"/>
  <c r="V26" i="269"/>
  <c r="G26" i="269"/>
  <c r="D26" i="269"/>
  <c r="V25" i="269"/>
  <c r="G25" i="269"/>
  <c r="D25" i="269"/>
  <c r="V24" i="269"/>
  <c r="G24" i="269"/>
  <c r="D24" i="269"/>
  <c r="V23" i="269"/>
  <c r="G23" i="269"/>
  <c r="D23" i="269"/>
  <c r="V22" i="269"/>
  <c r="G22" i="269"/>
  <c r="D22" i="269"/>
  <c r="V21" i="269"/>
  <c r="G21" i="269"/>
  <c r="D21" i="269"/>
  <c r="V20" i="269"/>
  <c r="G20" i="269"/>
  <c r="D20" i="269"/>
  <c r="V19" i="269"/>
  <c r="G19" i="269"/>
  <c r="D19" i="269"/>
  <c r="V18" i="269"/>
  <c r="G18" i="269"/>
  <c r="D18" i="269"/>
  <c r="V17" i="269"/>
  <c r="D17" i="269"/>
  <c r="G17" i="269" s="1"/>
  <c r="V16" i="269"/>
  <c r="G16" i="269"/>
  <c r="D16" i="269"/>
  <c r="V15" i="269"/>
  <c r="G15" i="269"/>
  <c r="D15" i="269"/>
  <c r="V14" i="269"/>
  <c r="G14" i="269"/>
  <c r="D14" i="269"/>
  <c r="V13" i="269"/>
  <c r="L13" i="269"/>
  <c r="M13" i="269" s="1"/>
  <c r="O13" i="269" s="1"/>
  <c r="Q13" i="269" s="1"/>
  <c r="S13" i="269" s="1"/>
  <c r="G13" i="269"/>
  <c r="D13" i="269"/>
  <c r="V12" i="269"/>
  <c r="D12" i="269"/>
  <c r="G12" i="269" s="1"/>
  <c r="J10" i="269"/>
  <c r="V74" i="268"/>
  <c r="G71" i="268"/>
  <c r="G69" i="268"/>
  <c r="G63" i="268"/>
  <c r="G62" i="268"/>
  <c r="G61" i="268"/>
  <c r="G60" i="268"/>
  <c r="G59" i="268"/>
  <c r="G58" i="268"/>
  <c r="G57" i="268"/>
  <c r="G56" i="268"/>
  <c r="G55" i="268"/>
  <c r="G54" i="268"/>
  <c r="G53" i="268"/>
  <c r="G52" i="268"/>
  <c r="G51" i="268"/>
  <c r="G50" i="268"/>
  <c r="G49" i="268"/>
  <c r="G48" i="268"/>
  <c r="G47" i="268"/>
  <c r="G46" i="268"/>
  <c r="G45" i="268"/>
  <c r="G44" i="268"/>
  <c r="G39" i="268"/>
  <c r="D39" i="268"/>
  <c r="G38" i="268"/>
  <c r="D38" i="268"/>
  <c r="G37" i="268"/>
  <c r="D37" i="268"/>
  <c r="G36" i="268"/>
  <c r="D36" i="268"/>
  <c r="G35" i="268"/>
  <c r="D35" i="268"/>
  <c r="D34" i="268"/>
  <c r="G34" i="268" s="1"/>
  <c r="D33" i="268"/>
  <c r="G33" i="268" s="1"/>
  <c r="G28" i="268"/>
  <c r="D28" i="268"/>
  <c r="G27" i="268"/>
  <c r="D27" i="268"/>
  <c r="V26" i="268"/>
  <c r="G26" i="268"/>
  <c r="D26" i="268"/>
  <c r="V25" i="268"/>
  <c r="G25" i="268"/>
  <c r="D25" i="268"/>
  <c r="V24" i="268"/>
  <c r="G24" i="268"/>
  <c r="D24" i="268"/>
  <c r="V23" i="268"/>
  <c r="G23" i="268"/>
  <c r="D23" i="268"/>
  <c r="V22" i="268"/>
  <c r="G22" i="268"/>
  <c r="D22" i="268"/>
  <c r="V21" i="268"/>
  <c r="G21" i="268"/>
  <c r="D21" i="268"/>
  <c r="V20" i="268"/>
  <c r="G20" i="268"/>
  <c r="D20" i="268"/>
  <c r="V19" i="268"/>
  <c r="G19" i="268"/>
  <c r="D19" i="268"/>
  <c r="V18" i="268"/>
  <c r="G18" i="268"/>
  <c r="D18" i="268"/>
  <c r="V17" i="268"/>
  <c r="D17" i="268"/>
  <c r="G17" i="268" s="1"/>
  <c r="V16" i="268"/>
  <c r="D16" i="268"/>
  <c r="G16" i="268" s="1"/>
  <c r="V15" i="268"/>
  <c r="G15" i="268"/>
  <c r="D15" i="268"/>
  <c r="V14" i="268"/>
  <c r="G14" i="268"/>
  <c r="D14" i="268"/>
  <c r="V13" i="268"/>
  <c r="L13" i="268"/>
  <c r="M13" i="268" s="1"/>
  <c r="O13" i="268" s="1"/>
  <c r="Q13" i="268" s="1"/>
  <c r="S13" i="268" s="1"/>
  <c r="G13" i="268"/>
  <c r="D13" i="268"/>
  <c r="V12" i="268"/>
  <c r="G12" i="268"/>
  <c r="D12" i="268"/>
  <c r="J10" i="268"/>
  <c r="V74" i="267"/>
  <c r="G71" i="267"/>
  <c r="G69" i="267"/>
  <c r="G63" i="267"/>
  <c r="G62" i="267"/>
  <c r="G61" i="267"/>
  <c r="G60" i="267"/>
  <c r="G59" i="267"/>
  <c r="G58" i="267"/>
  <c r="G57" i="267"/>
  <c r="G56" i="267"/>
  <c r="G55" i="267"/>
  <c r="G54" i="267"/>
  <c r="G53" i="267"/>
  <c r="G52" i="267"/>
  <c r="G51" i="267"/>
  <c r="G50" i="267"/>
  <c r="G49" i="267"/>
  <c r="G48" i="267"/>
  <c r="G47" i="267"/>
  <c r="G46" i="267"/>
  <c r="G45" i="267"/>
  <c r="G44" i="267"/>
  <c r="G64" i="267" s="1"/>
  <c r="V76" i="267" s="1"/>
  <c r="G39" i="267"/>
  <c r="D39" i="267"/>
  <c r="G38" i="267"/>
  <c r="D38" i="267"/>
  <c r="G37" i="267"/>
  <c r="D37" i="267"/>
  <c r="G36" i="267"/>
  <c r="D36" i="267"/>
  <c r="G35" i="267"/>
  <c r="D35" i="267"/>
  <c r="D34" i="267"/>
  <c r="G34" i="267" s="1"/>
  <c r="D33" i="267"/>
  <c r="G33" i="267" s="1"/>
  <c r="G40" i="267" s="1"/>
  <c r="G28" i="267"/>
  <c r="D28" i="267"/>
  <c r="G27" i="267"/>
  <c r="D27" i="267"/>
  <c r="V26" i="267"/>
  <c r="G26" i="267"/>
  <c r="D26" i="267"/>
  <c r="V25" i="267"/>
  <c r="G25" i="267"/>
  <c r="D25" i="267"/>
  <c r="V24" i="267"/>
  <c r="G24" i="267"/>
  <c r="D24" i="267"/>
  <c r="V23" i="267"/>
  <c r="G23" i="267"/>
  <c r="D23" i="267"/>
  <c r="V22" i="267"/>
  <c r="G22" i="267"/>
  <c r="D22" i="267"/>
  <c r="V21" i="267"/>
  <c r="G21" i="267"/>
  <c r="D21" i="267"/>
  <c r="V20" i="267"/>
  <c r="G20" i="267"/>
  <c r="D20" i="267"/>
  <c r="V19" i="267"/>
  <c r="G19" i="267"/>
  <c r="D19" i="267"/>
  <c r="V18" i="267"/>
  <c r="G18" i="267"/>
  <c r="D18" i="267"/>
  <c r="V17" i="267"/>
  <c r="D17" i="267"/>
  <c r="G17" i="267" s="1"/>
  <c r="V16" i="267"/>
  <c r="D16" i="267"/>
  <c r="G16" i="267" s="1"/>
  <c r="V15" i="267"/>
  <c r="D15" i="267"/>
  <c r="G15" i="267" s="1"/>
  <c r="V14" i="267"/>
  <c r="G14" i="267"/>
  <c r="D14" i="267"/>
  <c r="V13" i="267"/>
  <c r="M13" i="267"/>
  <c r="O13" i="267" s="1"/>
  <c r="Q13" i="267" s="1"/>
  <c r="S13" i="267" s="1"/>
  <c r="L13" i="267"/>
  <c r="G13" i="267"/>
  <c r="D13" i="267"/>
  <c r="V12" i="267"/>
  <c r="G12" i="267"/>
  <c r="D12" i="267"/>
  <c r="J10" i="267"/>
  <c r="V74" i="266"/>
  <c r="G69" i="266"/>
  <c r="G71" i="266" s="1"/>
  <c r="G63" i="266"/>
  <c r="G62" i="266"/>
  <c r="G61" i="266"/>
  <c r="G60" i="266"/>
  <c r="G59" i="266"/>
  <c r="G58" i="266"/>
  <c r="G57" i="266"/>
  <c r="G56" i="266"/>
  <c r="G55" i="266"/>
  <c r="G54" i="266"/>
  <c r="G53" i="266"/>
  <c r="G52" i="266"/>
  <c r="G51" i="266"/>
  <c r="G50" i="266"/>
  <c r="G49" i="266"/>
  <c r="G48" i="266"/>
  <c r="G47" i="266"/>
  <c r="G46" i="266"/>
  <c r="G45" i="266"/>
  <c r="G44" i="266"/>
  <c r="G64" i="266" s="1"/>
  <c r="V76" i="266" s="1"/>
  <c r="G39" i="266"/>
  <c r="D39" i="266"/>
  <c r="G38" i="266"/>
  <c r="D38" i="266"/>
  <c r="G37" i="266"/>
  <c r="D37" i="266"/>
  <c r="G36" i="266"/>
  <c r="D36" i="266"/>
  <c r="D35" i="266"/>
  <c r="G35" i="266" s="1"/>
  <c r="D34" i="266"/>
  <c r="G34" i="266" s="1"/>
  <c r="D33" i="266"/>
  <c r="G33" i="266" s="1"/>
  <c r="G40" i="266" s="1"/>
  <c r="G28" i="266"/>
  <c r="D28" i="266"/>
  <c r="G27" i="266"/>
  <c r="D27" i="266"/>
  <c r="V26" i="266"/>
  <c r="G26" i="266"/>
  <c r="D26" i="266"/>
  <c r="V25" i="266"/>
  <c r="G25" i="266"/>
  <c r="D25" i="266"/>
  <c r="V24" i="266"/>
  <c r="G24" i="266"/>
  <c r="D24" i="266"/>
  <c r="V23" i="266"/>
  <c r="G23" i="266"/>
  <c r="D23" i="266"/>
  <c r="V22" i="266"/>
  <c r="G22" i="266"/>
  <c r="D22" i="266"/>
  <c r="V21" i="266"/>
  <c r="G21" i="266"/>
  <c r="D21" i="266"/>
  <c r="V20" i="266"/>
  <c r="G20" i="266"/>
  <c r="D20" i="266"/>
  <c r="V19" i="266"/>
  <c r="G19" i="266"/>
  <c r="D19" i="266"/>
  <c r="V18" i="266"/>
  <c r="G18" i="266"/>
  <c r="D18" i="266"/>
  <c r="V17" i="266"/>
  <c r="D17" i="266"/>
  <c r="G17" i="266" s="1"/>
  <c r="V16" i="266"/>
  <c r="D16" i="266"/>
  <c r="G16" i="266" s="1"/>
  <c r="V15" i="266"/>
  <c r="D15" i="266"/>
  <c r="G15" i="266" s="1"/>
  <c r="V14" i="266"/>
  <c r="D14" i="266"/>
  <c r="G14" i="266" s="1"/>
  <c r="V13" i="266"/>
  <c r="M13" i="266"/>
  <c r="O13" i="266" s="1"/>
  <c r="Q13" i="266" s="1"/>
  <c r="S13" i="266" s="1"/>
  <c r="L13" i="266"/>
  <c r="D13" i="266"/>
  <c r="G13" i="266" s="1"/>
  <c r="G29" i="266" s="1"/>
  <c r="V12" i="266"/>
  <c r="G12" i="266"/>
  <c r="D12" i="266"/>
  <c r="J10" i="266"/>
  <c r="V74" i="265"/>
  <c r="G69" i="265"/>
  <c r="G71" i="265" s="1"/>
  <c r="G63" i="265"/>
  <c r="G62" i="265"/>
  <c r="G61" i="265"/>
  <c r="G60" i="265"/>
  <c r="G59" i="265"/>
  <c r="G58" i="265"/>
  <c r="G57" i="265"/>
  <c r="G56" i="265"/>
  <c r="G55" i="265"/>
  <c r="G54" i="265"/>
  <c r="G53" i="265"/>
  <c r="G52" i="265"/>
  <c r="G51" i="265"/>
  <c r="G50" i="265"/>
  <c r="G49" i="265"/>
  <c r="G48" i="265"/>
  <c r="G47" i="265"/>
  <c r="G46" i="265"/>
  <c r="G45" i="265"/>
  <c r="G44" i="265"/>
  <c r="G64" i="265" s="1"/>
  <c r="V76" i="265" s="1"/>
  <c r="G39" i="265"/>
  <c r="D39" i="265"/>
  <c r="G38" i="265"/>
  <c r="D38" i="265"/>
  <c r="G37" i="265"/>
  <c r="D37" i="265"/>
  <c r="G36" i="265"/>
  <c r="D36" i="265"/>
  <c r="D35" i="265"/>
  <c r="G35" i="265" s="1"/>
  <c r="D34" i="265"/>
  <c r="G34" i="265" s="1"/>
  <c r="G33" i="265"/>
  <c r="D33" i="265"/>
  <c r="G28" i="265"/>
  <c r="D28" i="265"/>
  <c r="G27" i="265"/>
  <c r="D27" i="265"/>
  <c r="V26" i="265"/>
  <c r="G26" i="265"/>
  <c r="D26" i="265"/>
  <c r="V25" i="265"/>
  <c r="G25" i="265"/>
  <c r="D25" i="265"/>
  <c r="V24" i="265"/>
  <c r="G24" i="265"/>
  <c r="D24" i="265"/>
  <c r="V23" i="265"/>
  <c r="G23" i="265"/>
  <c r="D23" i="265"/>
  <c r="V22" i="265"/>
  <c r="G22" i="265"/>
  <c r="D22" i="265"/>
  <c r="V21" i="265"/>
  <c r="G21" i="265"/>
  <c r="D21" i="265"/>
  <c r="V20" i="265"/>
  <c r="G20" i="265"/>
  <c r="D20" i="265"/>
  <c r="V19" i="265"/>
  <c r="G19" i="265"/>
  <c r="D19" i="265"/>
  <c r="V18" i="265"/>
  <c r="G18" i="265"/>
  <c r="D18" i="265"/>
  <c r="V17" i="265"/>
  <c r="D17" i="265"/>
  <c r="G17" i="265" s="1"/>
  <c r="V16" i="265"/>
  <c r="D16" i="265"/>
  <c r="G16" i="265" s="1"/>
  <c r="V15" i="265"/>
  <c r="D15" i="265"/>
  <c r="G15" i="265" s="1"/>
  <c r="V14" i="265"/>
  <c r="D14" i="265"/>
  <c r="G14" i="265" s="1"/>
  <c r="V13" i="265"/>
  <c r="M13" i="265"/>
  <c r="O13" i="265" s="1"/>
  <c r="Q13" i="265" s="1"/>
  <c r="S13" i="265" s="1"/>
  <c r="L13" i="265"/>
  <c r="D13" i="265"/>
  <c r="G13" i="265" s="1"/>
  <c r="V12" i="265"/>
  <c r="D12" i="265"/>
  <c r="G12" i="265" s="1"/>
  <c r="G29" i="265" s="1"/>
  <c r="J10" i="265"/>
  <c r="V74" i="264"/>
  <c r="G69" i="264"/>
  <c r="G71" i="264" s="1"/>
  <c r="G63" i="264"/>
  <c r="G62" i="264"/>
  <c r="G61" i="264"/>
  <c r="G60" i="264"/>
  <c r="G59" i="264"/>
  <c r="G58" i="264"/>
  <c r="G57" i="264"/>
  <c r="G56" i="264"/>
  <c r="G55" i="264"/>
  <c r="G54" i="264"/>
  <c r="G53" i="264"/>
  <c r="G52" i="264"/>
  <c r="G51" i="264"/>
  <c r="G50" i="264"/>
  <c r="G49" i="264"/>
  <c r="G48" i="264"/>
  <c r="G47" i="264"/>
  <c r="G46" i="264"/>
  <c r="G45" i="264"/>
  <c r="G44" i="264"/>
  <c r="G39" i="264"/>
  <c r="D39" i="264"/>
  <c r="G38" i="264"/>
  <c r="D38" i="264"/>
  <c r="G37" i="264"/>
  <c r="D37" i="264"/>
  <c r="G36" i="264"/>
  <c r="D36" i="264"/>
  <c r="D35" i="264"/>
  <c r="G35" i="264" s="1"/>
  <c r="D34" i="264"/>
  <c r="G34" i="264" s="1"/>
  <c r="G33" i="264"/>
  <c r="D33" i="264"/>
  <c r="G28" i="264"/>
  <c r="D28" i="264"/>
  <c r="G27" i="264"/>
  <c r="D27" i="264"/>
  <c r="V26" i="264"/>
  <c r="G26" i="264"/>
  <c r="D26" i="264"/>
  <c r="V25" i="264"/>
  <c r="G25" i="264"/>
  <c r="D25" i="264"/>
  <c r="V24" i="264"/>
  <c r="G24" i="264"/>
  <c r="D24" i="264"/>
  <c r="V23" i="264"/>
  <c r="G23" i="264"/>
  <c r="D23" i="264"/>
  <c r="V22" i="264"/>
  <c r="G22" i="264"/>
  <c r="D22" i="264"/>
  <c r="V21" i="264"/>
  <c r="G21" i="264"/>
  <c r="D21" i="264"/>
  <c r="V20" i="264"/>
  <c r="G20" i="264"/>
  <c r="D20" i="264"/>
  <c r="V19" i="264"/>
  <c r="G19" i="264"/>
  <c r="D19" i="264"/>
  <c r="V18" i="264"/>
  <c r="G18" i="264"/>
  <c r="D18" i="264"/>
  <c r="V17" i="264"/>
  <c r="G17" i="264"/>
  <c r="D17" i="264"/>
  <c r="V16" i="264"/>
  <c r="D16" i="264"/>
  <c r="G16" i="264" s="1"/>
  <c r="V15" i="264"/>
  <c r="D15" i="264"/>
  <c r="G15" i="264" s="1"/>
  <c r="V14" i="264"/>
  <c r="D14" i="264"/>
  <c r="G14" i="264" s="1"/>
  <c r="V13" i="264"/>
  <c r="Q13" i="264"/>
  <c r="S13" i="264" s="1"/>
  <c r="L13" i="264"/>
  <c r="M13" i="264" s="1"/>
  <c r="O13" i="264" s="1"/>
  <c r="D13" i="264"/>
  <c r="G13" i="264" s="1"/>
  <c r="V12" i="264"/>
  <c r="D12" i="264"/>
  <c r="G12" i="264" s="1"/>
  <c r="G29" i="264" s="1"/>
  <c r="J10" i="264"/>
  <c r="V74" i="263"/>
  <c r="G69" i="263"/>
  <c r="G71" i="263" s="1"/>
  <c r="G63" i="263"/>
  <c r="G62" i="263"/>
  <c r="G61" i="263"/>
  <c r="G60" i="263"/>
  <c r="G59" i="263"/>
  <c r="G58" i="263"/>
  <c r="G57" i="263"/>
  <c r="G56" i="263"/>
  <c r="G55" i="263"/>
  <c r="G54" i="263"/>
  <c r="G53" i="263"/>
  <c r="G52" i="263"/>
  <c r="G51" i="263"/>
  <c r="G50" i="263"/>
  <c r="G49" i="263"/>
  <c r="G48" i="263"/>
  <c r="G64" i="263" s="1"/>
  <c r="V76" i="263" s="1"/>
  <c r="G47" i="263"/>
  <c r="G46" i="263"/>
  <c r="G45" i="263"/>
  <c r="G44" i="263"/>
  <c r="G40" i="263"/>
  <c r="G39" i="263"/>
  <c r="D39" i="263"/>
  <c r="G38" i="263"/>
  <c r="D38" i="263"/>
  <c r="G37" i="263"/>
  <c r="D37" i="263"/>
  <c r="G36" i="263"/>
  <c r="D36" i="263"/>
  <c r="D35" i="263"/>
  <c r="G35" i="263" s="1"/>
  <c r="G34" i="263"/>
  <c r="D34" i="263"/>
  <c r="G33" i="263"/>
  <c r="D33" i="263"/>
  <c r="G28" i="263"/>
  <c r="D28" i="263"/>
  <c r="G27" i="263"/>
  <c r="D27" i="263"/>
  <c r="V26" i="263"/>
  <c r="G26" i="263"/>
  <c r="D26" i="263"/>
  <c r="V25" i="263"/>
  <c r="G25" i="263"/>
  <c r="D25" i="263"/>
  <c r="V24" i="263"/>
  <c r="G24" i="263"/>
  <c r="D24" i="263"/>
  <c r="V23" i="263"/>
  <c r="G23" i="263"/>
  <c r="D23" i="263"/>
  <c r="V22" i="263"/>
  <c r="G22" i="263"/>
  <c r="D22" i="263"/>
  <c r="V21" i="263"/>
  <c r="G21" i="263"/>
  <c r="D21" i="263"/>
  <c r="V20" i="263"/>
  <c r="G20" i="263"/>
  <c r="D20" i="263"/>
  <c r="V19" i="263"/>
  <c r="G19" i="263"/>
  <c r="D19" i="263"/>
  <c r="V18" i="263"/>
  <c r="G18" i="263"/>
  <c r="D18" i="263"/>
  <c r="V17" i="263"/>
  <c r="G17" i="263"/>
  <c r="D17" i="263"/>
  <c r="V16" i="263"/>
  <c r="G16" i="263"/>
  <c r="D16" i="263"/>
  <c r="V15" i="263"/>
  <c r="D15" i="263"/>
  <c r="G15" i="263" s="1"/>
  <c r="V14" i="263"/>
  <c r="D14" i="263"/>
  <c r="G14" i="263" s="1"/>
  <c r="V13" i="263"/>
  <c r="L13" i="263"/>
  <c r="M13" i="263" s="1"/>
  <c r="O13" i="263" s="1"/>
  <c r="Q13" i="263" s="1"/>
  <c r="S13" i="263" s="1"/>
  <c r="D13" i="263"/>
  <c r="G13" i="263" s="1"/>
  <c r="V12" i="263"/>
  <c r="D12" i="263"/>
  <c r="G12" i="263" s="1"/>
  <c r="J10" i="263"/>
  <c r="V74" i="262"/>
  <c r="G69" i="262"/>
  <c r="G71" i="262" s="1"/>
  <c r="G63" i="262"/>
  <c r="G62" i="262"/>
  <c r="G61" i="262"/>
  <c r="G60" i="262"/>
  <c r="G59" i="262"/>
  <c r="G58" i="262"/>
  <c r="G57" i="262"/>
  <c r="G56" i="262"/>
  <c r="G55" i="262"/>
  <c r="G54" i="262"/>
  <c r="G53" i="262"/>
  <c r="G52" i="262"/>
  <c r="G51" i="262"/>
  <c r="G50" i="262"/>
  <c r="G49" i="262"/>
  <c r="G48" i="262"/>
  <c r="G64" i="262" s="1"/>
  <c r="V76" i="262" s="1"/>
  <c r="G47" i="262"/>
  <c r="G46" i="262"/>
  <c r="G45" i="262"/>
  <c r="G44" i="262"/>
  <c r="G39" i="262"/>
  <c r="D39" i="262"/>
  <c r="G38" i="262"/>
  <c r="D38" i="262"/>
  <c r="G37" i="262"/>
  <c r="D37" i="262"/>
  <c r="G36" i="262"/>
  <c r="D36" i="262"/>
  <c r="D35" i="262"/>
  <c r="G35" i="262" s="1"/>
  <c r="G34" i="262"/>
  <c r="D34" i="262"/>
  <c r="D33" i="262"/>
  <c r="G33" i="262" s="1"/>
  <c r="G28" i="262"/>
  <c r="D28" i="262"/>
  <c r="G27" i="262"/>
  <c r="D27" i="262"/>
  <c r="V26" i="262"/>
  <c r="G26" i="262"/>
  <c r="D26" i="262"/>
  <c r="V25" i="262"/>
  <c r="G25" i="262"/>
  <c r="D25" i="262"/>
  <c r="V24" i="262"/>
  <c r="G24" i="262"/>
  <c r="D24" i="262"/>
  <c r="V23" i="262"/>
  <c r="G23" i="262"/>
  <c r="D23" i="262"/>
  <c r="V22" i="262"/>
  <c r="G22" i="262"/>
  <c r="D22" i="262"/>
  <c r="V21" i="262"/>
  <c r="G21" i="262"/>
  <c r="D21" i="262"/>
  <c r="V20" i="262"/>
  <c r="G20" i="262"/>
  <c r="D20" i="262"/>
  <c r="V19" i="262"/>
  <c r="G19" i="262"/>
  <c r="D19" i="262"/>
  <c r="V18" i="262"/>
  <c r="D18" i="262"/>
  <c r="G18" i="262" s="1"/>
  <c r="V17" i="262"/>
  <c r="G17" i="262"/>
  <c r="D17" i="262"/>
  <c r="V16" i="262"/>
  <c r="G16" i="262"/>
  <c r="D16" i="262"/>
  <c r="V15" i="262"/>
  <c r="G15" i="262"/>
  <c r="D15" i="262"/>
  <c r="V14" i="262"/>
  <c r="D14" i="262"/>
  <c r="G14" i="262" s="1"/>
  <c r="V13" i="262"/>
  <c r="L13" i="262"/>
  <c r="M13" i="262" s="1"/>
  <c r="O13" i="262" s="1"/>
  <c r="Q13" i="262" s="1"/>
  <c r="S13" i="262" s="1"/>
  <c r="D13" i="262"/>
  <c r="G13" i="262" s="1"/>
  <c r="V12" i="262"/>
  <c r="D12" i="262"/>
  <c r="G12" i="262" s="1"/>
  <c r="G29" i="262" s="1"/>
  <c r="J10" i="262"/>
  <c r="V74" i="261"/>
  <c r="G71" i="261"/>
  <c r="G69" i="261"/>
  <c r="G63" i="261"/>
  <c r="G62" i="261"/>
  <c r="G61" i="261"/>
  <c r="G60" i="261"/>
  <c r="G59" i="261"/>
  <c r="G58" i="261"/>
  <c r="G57" i="261"/>
  <c r="G56" i="261"/>
  <c r="G55" i="261"/>
  <c r="G54" i="261"/>
  <c r="G53" i="261"/>
  <c r="G52" i="261"/>
  <c r="G51" i="261"/>
  <c r="G50" i="261"/>
  <c r="G49" i="261"/>
  <c r="G48" i="261"/>
  <c r="G47" i="261"/>
  <c r="G46" i="261"/>
  <c r="G45" i="261"/>
  <c r="G64" i="261" s="1"/>
  <c r="V76" i="261" s="1"/>
  <c r="G44" i="261"/>
  <c r="G39" i="261"/>
  <c r="D39" i="261"/>
  <c r="G38" i="261"/>
  <c r="D38" i="261"/>
  <c r="G37" i="261"/>
  <c r="D37" i="261"/>
  <c r="G36" i="261"/>
  <c r="D36" i="261"/>
  <c r="G35" i="261"/>
  <c r="D35" i="261"/>
  <c r="G34" i="261"/>
  <c r="D34" i="261"/>
  <c r="D33" i="261"/>
  <c r="G33" i="261" s="1"/>
  <c r="G40" i="261" s="1"/>
  <c r="G28" i="261"/>
  <c r="D28" i="261"/>
  <c r="G27" i="261"/>
  <c r="D27" i="261"/>
  <c r="V26" i="261"/>
  <c r="G26" i="261"/>
  <c r="D26" i="261"/>
  <c r="V25" i="261"/>
  <c r="G25" i="261"/>
  <c r="D25" i="261"/>
  <c r="V24" i="261"/>
  <c r="G24" i="261"/>
  <c r="D24" i="261"/>
  <c r="V23" i="261"/>
  <c r="G23" i="261"/>
  <c r="D23" i="261"/>
  <c r="V22" i="261"/>
  <c r="G22" i="261"/>
  <c r="D22" i="261"/>
  <c r="V21" i="261"/>
  <c r="G21" i="261"/>
  <c r="D21" i="261"/>
  <c r="V20" i="261"/>
  <c r="G20" i="261"/>
  <c r="D20" i="261"/>
  <c r="V19" i="261"/>
  <c r="G19" i="261"/>
  <c r="D19" i="261"/>
  <c r="V18" i="261"/>
  <c r="D18" i="261"/>
  <c r="G18" i="261" s="1"/>
  <c r="V17" i="261"/>
  <c r="D17" i="261"/>
  <c r="G17" i="261" s="1"/>
  <c r="V16" i="261"/>
  <c r="G16" i="261"/>
  <c r="D16" i="261"/>
  <c r="V15" i="261"/>
  <c r="G15" i="261"/>
  <c r="D15" i="261"/>
  <c r="V14" i="261"/>
  <c r="G14" i="261"/>
  <c r="D14" i="261"/>
  <c r="V13" i="261"/>
  <c r="L13" i="261"/>
  <c r="M13" i="261" s="1"/>
  <c r="O13" i="261" s="1"/>
  <c r="Q13" i="261" s="1"/>
  <c r="S13" i="261" s="1"/>
  <c r="G13" i="261"/>
  <c r="D13" i="261"/>
  <c r="V12" i="261"/>
  <c r="D12" i="261"/>
  <c r="G12" i="261" s="1"/>
  <c r="J10" i="261"/>
  <c r="V74" i="260"/>
  <c r="G71" i="260"/>
  <c r="G69" i="260"/>
  <c r="G63" i="260"/>
  <c r="G62" i="260"/>
  <c r="G61" i="260"/>
  <c r="G60" i="260"/>
  <c r="G59" i="260"/>
  <c r="G58" i="260"/>
  <c r="G57" i="260"/>
  <c r="G56" i="260"/>
  <c r="G55" i="260"/>
  <c r="G54" i="260"/>
  <c r="G53" i="260"/>
  <c r="G52" i="260"/>
  <c r="G51" i="260"/>
  <c r="G50" i="260"/>
  <c r="G49" i="260"/>
  <c r="G48" i="260"/>
  <c r="G47" i="260"/>
  <c r="G46" i="260"/>
  <c r="G45" i="260"/>
  <c r="G44" i="260"/>
  <c r="G39" i="260"/>
  <c r="D39" i="260"/>
  <c r="G38" i="260"/>
  <c r="D38" i="260"/>
  <c r="G37" i="260"/>
  <c r="D37" i="260"/>
  <c r="G36" i="260"/>
  <c r="D36" i="260"/>
  <c r="G35" i="260"/>
  <c r="D35" i="260"/>
  <c r="D34" i="260"/>
  <c r="G34" i="260" s="1"/>
  <c r="D33" i="260"/>
  <c r="G33" i="260" s="1"/>
  <c r="G40" i="260" s="1"/>
  <c r="G28" i="260"/>
  <c r="D28" i="260"/>
  <c r="G27" i="260"/>
  <c r="D27" i="260"/>
  <c r="V26" i="260"/>
  <c r="G26" i="260"/>
  <c r="D26" i="260"/>
  <c r="V25" i="260"/>
  <c r="G25" i="260"/>
  <c r="D25" i="260"/>
  <c r="V24" i="260"/>
  <c r="G24" i="260"/>
  <c r="D24" i="260"/>
  <c r="V23" i="260"/>
  <c r="G23" i="260"/>
  <c r="D23" i="260"/>
  <c r="V22" i="260"/>
  <c r="G22" i="260"/>
  <c r="D22" i="260"/>
  <c r="V21" i="260"/>
  <c r="G21" i="260"/>
  <c r="D21" i="260"/>
  <c r="V20" i="260"/>
  <c r="G20" i="260"/>
  <c r="D20" i="260"/>
  <c r="V19" i="260"/>
  <c r="G19" i="260"/>
  <c r="D19" i="260"/>
  <c r="V18" i="260"/>
  <c r="D18" i="260"/>
  <c r="G18" i="260" s="1"/>
  <c r="V17" i="260"/>
  <c r="D17" i="260"/>
  <c r="G17" i="260" s="1"/>
  <c r="V16" i="260"/>
  <c r="D16" i="260"/>
  <c r="G16" i="260" s="1"/>
  <c r="V15" i="260"/>
  <c r="G15" i="260"/>
  <c r="D15" i="260"/>
  <c r="V14" i="260"/>
  <c r="G14" i="260"/>
  <c r="D14" i="260"/>
  <c r="V13" i="260"/>
  <c r="L13" i="260"/>
  <c r="M13" i="260" s="1"/>
  <c r="O13" i="260" s="1"/>
  <c r="Q13" i="260" s="1"/>
  <c r="S13" i="260" s="1"/>
  <c r="G13" i="260"/>
  <c r="D13" i="260"/>
  <c r="V12" i="260"/>
  <c r="G12" i="260"/>
  <c r="D12" i="260"/>
  <c r="J10" i="260"/>
  <c r="V74" i="259"/>
  <c r="G71" i="259"/>
  <c r="G69" i="259"/>
  <c r="G63" i="259"/>
  <c r="G62" i="259"/>
  <c r="G61" i="259"/>
  <c r="G60" i="259"/>
  <c r="G59" i="259"/>
  <c r="G58" i="259"/>
  <c r="G57" i="259"/>
  <c r="G56" i="259"/>
  <c r="G55" i="259"/>
  <c r="G54" i="259"/>
  <c r="G53" i="259"/>
  <c r="G52" i="259"/>
  <c r="G51" i="259"/>
  <c r="G50" i="259"/>
  <c r="G49" i="259"/>
  <c r="G48" i="259"/>
  <c r="G47" i="259"/>
  <c r="G46" i="259"/>
  <c r="G45" i="259"/>
  <c r="G44" i="259"/>
  <c r="G64" i="259" s="1"/>
  <c r="V76" i="259" s="1"/>
  <c r="G39" i="259"/>
  <c r="D39" i="259"/>
  <c r="G38" i="259"/>
  <c r="D38" i="259"/>
  <c r="G37" i="259"/>
  <c r="D37" i="259"/>
  <c r="G36" i="259"/>
  <c r="D36" i="259"/>
  <c r="G35" i="259"/>
  <c r="D35" i="259"/>
  <c r="D34" i="259"/>
  <c r="G34" i="259" s="1"/>
  <c r="D33" i="259"/>
  <c r="G33" i="259" s="1"/>
  <c r="G28" i="259"/>
  <c r="D28" i="259"/>
  <c r="G27" i="259"/>
  <c r="D27" i="259"/>
  <c r="V26" i="259"/>
  <c r="G26" i="259"/>
  <c r="D26" i="259"/>
  <c r="V25" i="259"/>
  <c r="G25" i="259"/>
  <c r="D25" i="259"/>
  <c r="V24" i="259"/>
  <c r="G24" i="259"/>
  <c r="D24" i="259"/>
  <c r="V23" i="259"/>
  <c r="G23" i="259"/>
  <c r="D23" i="259"/>
  <c r="V22" i="259"/>
  <c r="G22" i="259"/>
  <c r="D22" i="259"/>
  <c r="V21" i="259"/>
  <c r="G21" i="259"/>
  <c r="D21" i="259"/>
  <c r="V20" i="259"/>
  <c r="G20" i="259"/>
  <c r="D20" i="259"/>
  <c r="V19" i="259"/>
  <c r="G19" i="259"/>
  <c r="D19" i="259"/>
  <c r="V18" i="259"/>
  <c r="D18" i="259"/>
  <c r="G18" i="259" s="1"/>
  <c r="V17" i="259"/>
  <c r="D17" i="259"/>
  <c r="G17" i="259" s="1"/>
  <c r="V16" i="259"/>
  <c r="D16" i="259"/>
  <c r="G16" i="259" s="1"/>
  <c r="V15" i="259"/>
  <c r="D15" i="259"/>
  <c r="G15" i="259" s="1"/>
  <c r="V14" i="259"/>
  <c r="G14" i="259"/>
  <c r="D14" i="259"/>
  <c r="V13" i="259"/>
  <c r="S13" i="259"/>
  <c r="M13" i="259"/>
  <c r="O13" i="259" s="1"/>
  <c r="Q13" i="259" s="1"/>
  <c r="L13" i="259"/>
  <c r="G13" i="259"/>
  <c r="D13" i="259"/>
  <c r="V12" i="259"/>
  <c r="G12" i="259"/>
  <c r="G29" i="259" s="1"/>
  <c r="D12" i="259"/>
  <c r="J10" i="259"/>
  <c r="V74" i="258"/>
  <c r="G69" i="258"/>
  <c r="G71" i="258" s="1"/>
  <c r="G63" i="258"/>
  <c r="G62" i="258"/>
  <c r="G61" i="258"/>
  <c r="G60" i="258"/>
  <c r="G59" i="258"/>
  <c r="G58" i="258"/>
  <c r="G57" i="258"/>
  <c r="G56" i="258"/>
  <c r="G55" i="258"/>
  <c r="G54" i="258"/>
  <c r="G53" i="258"/>
  <c r="G52" i="258"/>
  <c r="G51" i="258"/>
  <c r="G50" i="258"/>
  <c r="G49" i="258"/>
  <c r="G48" i="258"/>
  <c r="G47" i="258"/>
  <c r="G46" i="258"/>
  <c r="G45" i="258"/>
  <c r="G44" i="258"/>
  <c r="G64" i="258" s="1"/>
  <c r="V76" i="258" s="1"/>
  <c r="G39" i="258"/>
  <c r="D39" i="258"/>
  <c r="G38" i="258"/>
  <c r="D38" i="258"/>
  <c r="G37" i="258"/>
  <c r="D37" i="258"/>
  <c r="G36" i="258"/>
  <c r="D36" i="258"/>
  <c r="D35" i="258"/>
  <c r="G35" i="258" s="1"/>
  <c r="D34" i="258"/>
  <c r="G34" i="258" s="1"/>
  <c r="D33" i="258"/>
  <c r="G33" i="258" s="1"/>
  <c r="G28" i="258"/>
  <c r="D28" i="258"/>
  <c r="G27" i="258"/>
  <c r="D27" i="258"/>
  <c r="V26" i="258"/>
  <c r="G26" i="258"/>
  <c r="D26" i="258"/>
  <c r="V25" i="258"/>
  <c r="G25" i="258"/>
  <c r="D25" i="258"/>
  <c r="V24" i="258"/>
  <c r="G24" i="258"/>
  <c r="D24" i="258"/>
  <c r="V23" i="258"/>
  <c r="G23" i="258"/>
  <c r="D23" i="258"/>
  <c r="V22" i="258"/>
  <c r="G22" i="258"/>
  <c r="D22" i="258"/>
  <c r="V21" i="258"/>
  <c r="G21" i="258"/>
  <c r="D21" i="258"/>
  <c r="V20" i="258"/>
  <c r="G20" i="258"/>
  <c r="D20" i="258"/>
  <c r="V19" i="258"/>
  <c r="G19" i="258"/>
  <c r="D19" i="258"/>
  <c r="V18" i="258"/>
  <c r="D18" i="258"/>
  <c r="G18" i="258" s="1"/>
  <c r="V17" i="258"/>
  <c r="D17" i="258"/>
  <c r="G17" i="258" s="1"/>
  <c r="V16" i="258"/>
  <c r="D16" i="258"/>
  <c r="G16" i="258" s="1"/>
  <c r="V15" i="258"/>
  <c r="D15" i="258"/>
  <c r="G15" i="258" s="1"/>
  <c r="V14" i="258"/>
  <c r="D14" i="258"/>
  <c r="G14" i="258" s="1"/>
  <c r="V13" i="258"/>
  <c r="M13" i="258"/>
  <c r="O13" i="258" s="1"/>
  <c r="Q13" i="258" s="1"/>
  <c r="S13" i="258" s="1"/>
  <c r="L13" i="258"/>
  <c r="D13" i="258"/>
  <c r="G13" i="258" s="1"/>
  <c r="G29" i="258" s="1"/>
  <c r="V12" i="258"/>
  <c r="G12" i="258"/>
  <c r="D12" i="258"/>
  <c r="J10" i="258"/>
  <c r="V74" i="257"/>
  <c r="G69" i="257"/>
  <c r="G71" i="257" s="1"/>
  <c r="G63" i="257"/>
  <c r="G62" i="257"/>
  <c r="G61" i="257"/>
  <c r="G60" i="257"/>
  <c r="G59" i="257"/>
  <c r="G58" i="257"/>
  <c r="G57" i="257"/>
  <c r="G56" i="257"/>
  <c r="G55" i="257"/>
  <c r="G54" i="257"/>
  <c r="G53" i="257"/>
  <c r="G52" i="257"/>
  <c r="G51" i="257"/>
  <c r="G50" i="257"/>
  <c r="G49" i="257"/>
  <c r="G48" i="257"/>
  <c r="G47" i="257"/>
  <c r="G46" i="257"/>
  <c r="G45" i="257"/>
  <c r="G44" i="257"/>
  <c r="G39" i="257"/>
  <c r="D39" i="257"/>
  <c r="G38" i="257"/>
  <c r="D38" i="257"/>
  <c r="G37" i="257"/>
  <c r="D37" i="257"/>
  <c r="G36" i="257"/>
  <c r="D36" i="257"/>
  <c r="D35" i="257"/>
  <c r="G35" i="257" s="1"/>
  <c r="D34" i="257"/>
  <c r="G34" i="257" s="1"/>
  <c r="G33" i="257"/>
  <c r="D33" i="257"/>
  <c r="G28" i="257"/>
  <c r="D28" i="257"/>
  <c r="G27" i="257"/>
  <c r="D27" i="257"/>
  <c r="V26" i="257"/>
  <c r="G26" i="257"/>
  <c r="D26" i="257"/>
  <c r="V25" i="257"/>
  <c r="G25" i="257"/>
  <c r="D25" i="257"/>
  <c r="V24" i="257"/>
  <c r="G24" i="257"/>
  <c r="D24" i="257"/>
  <c r="V23" i="257"/>
  <c r="G23" i="257"/>
  <c r="D23" i="257"/>
  <c r="V22" i="257"/>
  <c r="G22" i="257"/>
  <c r="D22" i="257"/>
  <c r="V21" i="257"/>
  <c r="G21" i="257"/>
  <c r="D21" i="257"/>
  <c r="V20" i="257"/>
  <c r="G20" i="257"/>
  <c r="D20" i="257"/>
  <c r="V19" i="257"/>
  <c r="G19" i="257"/>
  <c r="D19" i="257"/>
  <c r="V18" i="257"/>
  <c r="G18" i="257"/>
  <c r="D18" i="257"/>
  <c r="V17" i="257"/>
  <c r="D17" i="257"/>
  <c r="G17" i="257" s="1"/>
  <c r="V16" i="257"/>
  <c r="D16" i="257"/>
  <c r="G16" i="257" s="1"/>
  <c r="V15" i="257"/>
  <c r="D15" i="257"/>
  <c r="G15" i="257" s="1"/>
  <c r="V14" i="257"/>
  <c r="D14" i="257"/>
  <c r="G14" i="257" s="1"/>
  <c r="V13" i="257"/>
  <c r="Q13" i="257"/>
  <c r="S13" i="257" s="1"/>
  <c r="M13" i="257"/>
  <c r="O13" i="257" s="1"/>
  <c r="L13" i="257"/>
  <c r="D13" i="257"/>
  <c r="G13" i="257" s="1"/>
  <c r="V12" i="257"/>
  <c r="D12" i="257"/>
  <c r="G12" i="257" s="1"/>
  <c r="J10" i="257"/>
  <c r="V74" i="256"/>
  <c r="G69" i="256"/>
  <c r="G71" i="256" s="1"/>
  <c r="G63" i="256"/>
  <c r="G62" i="256"/>
  <c r="G61" i="256"/>
  <c r="G60" i="256"/>
  <c r="G59" i="256"/>
  <c r="G58" i="256"/>
  <c r="G57" i="256"/>
  <c r="G56" i="256"/>
  <c r="G55" i="256"/>
  <c r="G54" i="256"/>
  <c r="G53" i="256"/>
  <c r="G52" i="256"/>
  <c r="G51" i="256"/>
  <c r="G50" i="256"/>
  <c r="G49" i="256"/>
  <c r="G48" i="256"/>
  <c r="G47" i="256"/>
  <c r="G46" i="256"/>
  <c r="G45" i="256"/>
  <c r="G44" i="256"/>
  <c r="G39" i="256"/>
  <c r="D39" i="256"/>
  <c r="G38" i="256"/>
  <c r="D38" i="256"/>
  <c r="G37" i="256"/>
  <c r="D37" i="256"/>
  <c r="G36" i="256"/>
  <c r="D36" i="256"/>
  <c r="D35" i="256"/>
  <c r="G35" i="256" s="1"/>
  <c r="G40" i="256" s="1"/>
  <c r="D34" i="256"/>
  <c r="G34" i="256" s="1"/>
  <c r="G33" i="256"/>
  <c r="D33" i="256"/>
  <c r="G28" i="256"/>
  <c r="D28" i="256"/>
  <c r="G27" i="256"/>
  <c r="D27" i="256"/>
  <c r="V26" i="256"/>
  <c r="G26" i="256"/>
  <c r="D26" i="256"/>
  <c r="V25" i="256"/>
  <c r="G25" i="256"/>
  <c r="D25" i="256"/>
  <c r="V24" i="256"/>
  <c r="G24" i="256"/>
  <c r="D24" i="256"/>
  <c r="V23" i="256"/>
  <c r="G23" i="256"/>
  <c r="D23" i="256"/>
  <c r="V22" i="256"/>
  <c r="G22" i="256"/>
  <c r="D22" i="256"/>
  <c r="V21" i="256"/>
  <c r="G21" i="256"/>
  <c r="D21" i="256"/>
  <c r="V20" i="256"/>
  <c r="G20" i="256"/>
  <c r="D20" i="256"/>
  <c r="V19" i="256"/>
  <c r="G19" i="256"/>
  <c r="D19" i="256"/>
  <c r="V18" i="256"/>
  <c r="G18" i="256"/>
  <c r="D18" i="256"/>
  <c r="V17" i="256"/>
  <c r="G17" i="256"/>
  <c r="D17" i="256"/>
  <c r="V16" i="256"/>
  <c r="D16" i="256"/>
  <c r="G16" i="256" s="1"/>
  <c r="V15" i="256"/>
  <c r="D15" i="256"/>
  <c r="G15" i="256" s="1"/>
  <c r="V14" i="256"/>
  <c r="D14" i="256"/>
  <c r="G14" i="256" s="1"/>
  <c r="V13" i="256"/>
  <c r="Q13" i="256"/>
  <c r="S13" i="256" s="1"/>
  <c r="L13" i="256"/>
  <c r="M13" i="256" s="1"/>
  <c r="O13" i="256" s="1"/>
  <c r="D13" i="256"/>
  <c r="G13" i="256" s="1"/>
  <c r="V12" i="256"/>
  <c r="D12" i="256"/>
  <c r="G12" i="256" s="1"/>
  <c r="J10" i="256"/>
  <c r="V74" i="255"/>
  <c r="G69" i="255"/>
  <c r="G71" i="255" s="1"/>
  <c r="G63" i="255"/>
  <c r="G62" i="255"/>
  <c r="G61" i="255"/>
  <c r="G60" i="255"/>
  <c r="G59" i="255"/>
  <c r="G58" i="255"/>
  <c r="G57" i="255"/>
  <c r="G56" i="255"/>
  <c r="G55" i="255"/>
  <c r="G54" i="255"/>
  <c r="G53" i="255"/>
  <c r="G52" i="255"/>
  <c r="G51" i="255"/>
  <c r="G50" i="255"/>
  <c r="G49" i="255"/>
  <c r="G48" i="255"/>
  <c r="G64" i="255" s="1"/>
  <c r="V76" i="255" s="1"/>
  <c r="G47" i="255"/>
  <c r="G46" i="255"/>
  <c r="G45" i="255"/>
  <c r="G44" i="255"/>
  <c r="G39" i="255"/>
  <c r="D39" i="255"/>
  <c r="G38" i="255"/>
  <c r="D38" i="255"/>
  <c r="G37" i="255"/>
  <c r="D37" i="255"/>
  <c r="G36" i="255"/>
  <c r="D36" i="255"/>
  <c r="D35" i="255"/>
  <c r="G35" i="255" s="1"/>
  <c r="G34" i="255"/>
  <c r="D34" i="255"/>
  <c r="G33" i="255"/>
  <c r="G40" i="255" s="1"/>
  <c r="D33" i="255"/>
  <c r="G28" i="255"/>
  <c r="D28" i="255"/>
  <c r="G27" i="255"/>
  <c r="D27" i="255"/>
  <c r="V26" i="255"/>
  <c r="G26" i="255"/>
  <c r="D26" i="255"/>
  <c r="V25" i="255"/>
  <c r="G25" i="255"/>
  <c r="D25" i="255"/>
  <c r="V24" i="255"/>
  <c r="G24" i="255"/>
  <c r="D24" i="255"/>
  <c r="V23" i="255"/>
  <c r="G23" i="255"/>
  <c r="D23" i="255"/>
  <c r="V22" i="255"/>
  <c r="G22" i="255"/>
  <c r="D22" i="255"/>
  <c r="V21" i="255"/>
  <c r="G21" i="255"/>
  <c r="D21" i="255"/>
  <c r="V20" i="255"/>
  <c r="G20" i="255"/>
  <c r="D20" i="255"/>
  <c r="V19" i="255"/>
  <c r="G19" i="255"/>
  <c r="D19" i="255"/>
  <c r="V18" i="255"/>
  <c r="G18" i="255"/>
  <c r="D18" i="255"/>
  <c r="V17" i="255"/>
  <c r="G17" i="255"/>
  <c r="D17" i="255"/>
  <c r="V16" i="255"/>
  <c r="G16" i="255"/>
  <c r="D16" i="255"/>
  <c r="V15" i="255"/>
  <c r="G15" i="255"/>
  <c r="D15" i="255"/>
  <c r="V14" i="255"/>
  <c r="D14" i="255"/>
  <c r="G14" i="255" s="1"/>
  <c r="V13" i="255"/>
  <c r="Q13" i="255"/>
  <c r="S13" i="255" s="1"/>
  <c r="L13" i="255"/>
  <c r="M13" i="255" s="1"/>
  <c r="O13" i="255" s="1"/>
  <c r="D13" i="255"/>
  <c r="G13" i="255" s="1"/>
  <c r="V12" i="255"/>
  <c r="D12" i="255"/>
  <c r="G12" i="255" s="1"/>
  <c r="J10" i="255"/>
  <c r="V74" i="254"/>
  <c r="G69" i="254"/>
  <c r="G71" i="254" s="1"/>
  <c r="G63" i="254"/>
  <c r="G62" i="254"/>
  <c r="G61" i="254"/>
  <c r="G60" i="254"/>
  <c r="G59" i="254"/>
  <c r="G58" i="254"/>
  <c r="G57" i="254"/>
  <c r="G56" i="254"/>
  <c r="G55" i="254"/>
  <c r="G54" i="254"/>
  <c r="G53" i="254"/>
  <c r="G52" i="254"/>
  <c r="G51" i="254"/>
  <c r="G50" i="254"/>
  <c r="G49" i="254"/>
  <c r="G48" i="254"/>
  <c r="G47" i="254"/>
  <c r="G46" i="254"/>
  <c r="G45" i="254"/>
  <c r="G64" i="254" s="1"/>
  <c r="V76" i="254" s="1"/>
  <c r="G44" i="254"/>
  <c r="G40" i="254"/>
  <c r="G39" i="254"/>
  <c r="D39" i="254"/>
  <c r="G38" i="254"/>
  <c r="D38" i="254"/>
  <c r="G37" i="254"/>
  <c r="D37" i="254"/>
  <c r="G36" i="254"/>
  <c r="D36" i="254"/>
  <c r="D35" i="254"/>
  <c r="G35" i="254" s="1"/>
  <c r="G34" i="254"/>
  <c r="D34" i="254"/>
  <c r="G33" i="254"/>
  <c r="D33" i="254"/>
  <c r="G28" i="254"/>
  <c r="D28" i="254"/>
  <c r="G27" i="254"/>
  <c r="D27" i="254"/>
  <c r="V26" i="254"/>
  <c r="G26" i="254"/>
  <c r="D26" i="254"/>
  <c r="V25" i="254"/>
  <c r="G25" i="254"/>
  <c r="D25" i="254"/>
  <c r="V24" i="254"/>
  <c r="G24" i="254"/>
  <c r="D24" i="254"/>
  <c r="V23" i="254"/>
  <c r="G23" i="254"/>
  <c r="D23" i="254"/>
  <c r="V22" i="254"/>
  <c r="G22" i="254"/>
  <c r="D22" i="254"/>
  <c r="V21" i="254"/>
  <c r="G21" i="254"/>
  <c r="D21" i="254"/>
  <c r="V20" i="254"/>
  <c r="G20" i="254"/>
  <c r="D20" i="254"/>
  <c r="V19" i="254"/>
  <c r="G19" i="254"/>
  <c r="D19" i="254"/>
  <c r="V18" i="254"/>
  <c r="G18" i="254"/>
  <c r="D18" i="254"/>
  <c r="V17" i="254"/>
  <c r="G17" i="254"/>
  <c r="D17" i="254"/>
  <c r="V16" i="254"/>
  <c r="G16" i="254"/>
  <c r="D16" i="254"/>
  <c r="V15" i="254"/>
  <c r="G15" i="254"/>
  <c r="D15" i="254"/>
  <c r="V14" i="254"/>
  <c r="D14" i="254"/>
  <c r="G14" i="254" s="1"/>
  <c r="V13" i="254"/>
  <c r="L13" i="254"/>
  <c r="M13" i="254" s="1"/>
  <c r="O13" i="254" s="1"/>
  <c r="Q13" i="254" s="1"/>
  <c r="S13" i="254" s="1"/>
  <c r="D13" i="254"/>
  <c r="G13" i="254" s="1"/>
  <c r="V12" i="254"/>
  <c r="D12" i="254"/>
  <c r="G12" i="254" s="1"/>
  <c r="G29" i="254" s="1"/>
  <c r="G72" i="254" s="1"/>
  <c r="J10" i="254"/>
  <c r="V74" i="253"/>
  <c r="G71" i="253"/>
  <c r="G69" i="253"/>
  <c r="G63" i="253"/>
  <c r="G62" i="253"/>
  <c r="G61" i="253"/>
  <c r="G60" i="253"/>
  <c r="G59" i="253"/>
  <c r="G58" i="253"/>
  <c r="G57" i="253"/>
  <c r="G56" i="253"/>
  <c r="G55" i="253"/>
  <c r="G54" i="253"/>
  <c r="G53" i="253"/>
  <c r="G52" i="253"/>
  <c r="G51" i="253"/>
  <c r="G50" i="253"/>
  <c r="G49" i="253"/>
  <c r="G48" i="253"/>
  <c r="G64" i="253" s="1"/>
  <c r="V76" i="253" s="1"/>
  <c r="G47" i="253"/>
  <c r="G46" i="253"/>
  <c r="G45" i="253"/>
  <c r="G44" i="253"/>
  <c r="G39" i="253"/>
  <c r="D39" i="253"/>
  <c r="G38" i="253"/>
  <c r="D38" i="253"/>
  <c r="G37" i="253"/>
  <c r="D37" i="253"/>
  <c r="G36" i="253"/>
  <c r="D36" i="253"/>
  <c r="G35" i="253"/>
  <c r="D35" i="253"/>
  <c r="G34" i="253"/>
  <c r="D34" i="253"/>
  <c r="D33" i="253"/>
  <c r="G33" i="253" s="1"/>
  <c r="G40" i="253" s="1"/>
  <c r="G28" i="253"/>
  <c r="D28" i="253"/>
  <c r="G27" i="253"/>
  <c r="D27" i="253"/>
  <c r="V26" i="253"/>
  <c r="G26" i="253"/>
  <c r="D26" i="253"/>
  <c r="V25" i="253"/>
  <c r="G25" i="253"/>
  <c r="D25" i="253"/>
  <c r="V24" i="253"/>
  <c r="G24" i="253"/>
  <c r="D24" i="253"/>
  <c r="V23" i="253"/>
  <c r="G23" i="253"/>
  <c r="D23" i="253"/>
  <c r="V22" i="253"/>
  <c r="G22" i="253"/>
  <c r="D22" i="253"/>
  <c r="V21" i="253"/>
  <c r="G21" i="253"/>
  <c r="D21" i="253"/>
  <c r="V20" i="253"/>
  <c r="G20" i="253"/>
  <c r="D20" i="253"/>
  <c r="V19" i="253"/>
  <c r="G19" i="253"/>
  <c r="D19" i="253"/>
  <c r="V18" i="253"/>
  <c r="G18" i="253"/>
  <c r="D18" i="253"/>
  <c r="V17" i="253"/>
  <c r="G17" i="253"/>
  <c r="D17" i="253"/>
  <c r="V16" i="253"/>
  <c r="G16" i="253"/>
  <c r="D16" i="253"/>
  <c r="V15" i="253"/>
  <c r="G15" i="253"/>
  <c r="D15" i="253"/>
  <c r="V14" i="253"/>
  <c r="D14" i="253"/>
  <c r="G14" i="253" s="1"/>
  <c r="V13" i="253"/>
  <c r="O13" i="253"/>
  <c r="Q13" i="253" s="1"/>
  <c r="S13" i="253" s="1"/>
  <c r="L13" i="253"/>
  <c r="M13" i="253" s="1"/>
  <c r="G13" i="253"/>
  <c r="D13" i="253"/>
  <c r="V12" i="253"/>
  <c r="D12" i="253"/>
  <c r="G12" i="253" s="1"/>
  <c r="J10" i="253"/>
  <c r="V74" i="252"/>
  <c r="G69" i="252"/>
  <c r="G71" i="252" s="1"/>
  <c r="G63" i="252"/>
  <c r="G62" i="252"/>
  <c r="G61" i="252"/>
  <c r="G60" i="252"/>
  <c r="G59" i="252"/>
  <c r="G58" i="252"/>
  <c r="G57" i="252"/>
  <c r="G56" i="252"/>
  <c r="G55" i="252"/>
  <c r="G54" i="252"/>
  <c r="G53" i="252"/>
  <c r="G52" i="252"/>
  <c r="G51" i="252"/>
  <c r="G50" i="252"/>
  <c r="G49" i="252"/>
  <c r="G48" i="252"/>
  <c r="G47" i="252"/>
  <c r="G46" i="252"/>
  <c r="G45" i="252"/>
  <c r="G44" i="252"/>
  <c r="G64" i="252" s="1"/>
  <c r="V76" i="252" s="1"/>
  <c r="G39" i="252"/>
  <c r="D39" i="252"/>
  <c r="G38" i="252"/>
  <c r="D38" i="252"/>
  <c r="G37" i="252"/>
  <c r="D37" i="252"/>
  <c r="G36" i="252"/>
  <c r="D36" i="252"/>
  <c r="D35" i="252"/>
  <c r="G35" i="252" s="1"/>
  <c r="G34" i="252"/>
  <c r="D34" i="252"/>
  <c r="G33" i="252"/>
  <c r="D33" i="252"/>
  <c r="G28" i="252"/>
  <c r="D28" i="252"/>
  <c r="G27" i="252"/>
  <c r="D27" i="252"/>
  <c r="V26" i="252"/>
  <c r="G26" i="252"/>
  <c r="D26" i="252"/>
  <c r="V25" i="252"/>
  <c r="G25" i="252"/>
  <c r="D25" i="252"/>
  <c r="V24" i="252"/>
  <c r="G24" i="252"/>
  <c r="D24" i="252"/>
  <c r="V23" i="252"/>
  <c r="G23" i="252"/>
  <c r="D23" i="252"/>
  <c r="V22" i="252"/>
  <c r="G22" i="252"/>
  <c r="D22" i="252"/>
  <c r="V21" i="252"/>
  <c r="G21" i="252"/>
  <c r="D21" i="252"/>
  <c r="V20" i="252"/>
  <c r="G20" i="252"/>
  <c r="D20" i="252"/>
  <c r="V19" i="252"/>
  <c r="G19" i="252"/>
  <c r="D19" i="252"/>
  <c r="V18" i="252"/>
  <c r="G18" i="252"/>
  <c r="D18" i="252"/>
  <c r="V17" i="252"/>
  <c r="G17" i="252"/>
  <c r="D17" i="252"/>
  <c r="V16" i="252"/>
  <c r="G16" i="252"/>
  <c r="D16" i="252"/>
  <c r="V15" i="252"/>
  <c r="D15" i="252"/>
  <c r="G15" i="252" s="1"/>
  <c r="V14" i="252"/>
  <c r="D14" i="252"/>
  <c r="G14" i="252" s="1"/>
  <c r="V13" i="252"/>
  <c r="M13" i="252"/>
  <c r="O13" i="252" s="1"/>
  <c r="Q13" i="252" s="1"/>
  <c r="S13" i="252" s="1"/>
  <c r="L13" i="252"/>
  <c r="D13" i="252"/>
  <c r="G13" i="252" s="1"/>
  <c r="V12" i="252"/>
  <c r="D12" i="252"/>
  <c r="G12" i="252" s="1"/>
  <c r="G29" i="252" s="1"/>
  <c r="J10" i="252"/>
  <c r="V74" i="251"/>
  <c r="G69" i="251"/>
  <c r="G71" i="251" s="1"/>
  <c r="G63" i="251"/>
  <c r="G62" i="251"/>
  <c r="G61" i="251"/>
  <c r="G60" i="251"/>
  <c r="G59" i="251"/>
  <c r="G58" i="251"/>
  <c r="G57" i="251"/>
  <c r="G56" i="251"/>
  <c r="G55" i="251"/>
  <c r="G54" i="251"/>
  <c r="G53" i="251"/>
  <c r="G52" i="251"/>
  <c r="G51" i="251"/>
  <c r="G50" i="251"/>
  <c r="G49" i="251"/>
  <c r="G48" i="251"/>
  <c r="G47" i="251"/>
  <c r="G46" i="251"/>
  <c r="G45" i="251"/>
  <c r="G44" i="251"/>
  <c r="G64" i="251" s="1"/>
  <c r="V76" i="251" s="1"/>
  <c r="G39" i="251"/>
  <c r="D39" i="251"/>
  <c r="G38" i="251"/>
  <c r="D38" i="251"/>
  <c r="G37" i="251"/>
  <c r="D37" i="251"/>
  <c r="G36" i="251"/>
  <c r="D36" i="251"/>
  <c r="D35" i="251"/>
  <c r="G35" i="251" s="1"/>
  <c r="D34" i="251"/>
  <c r="G34" i="251" s="1"/>
  <c r="G33" i="251"/>
  <c r="D33" i="251"/>
  <c r="G28" i="251"/>
  <c r="D28" i="251"/>
  <c r="G27" i="251"/>
  <c r="D27" i="251"/>
  <c r="V26" i="251"/>
  <c r="G26" i="251"/>
  <c r="D26" i="251"/>
  <c r="V25" i="251"/>
  <c r="G25" i="251"/>
  <c r="D25" i="251"/>
  <c r="V24" i="251"/>
  <c r="G24" i="251"/>
  <c r="D24" i="251"/>
  <c r="V23" i="251"/>
  <c r="G23" i="251"/>
  <c r="D23" i="251"/>
  <c r="V22" i="251"/>
  <c r="G22" i="251"/>
  <c r="D22" i="251"/>
  <c r="V21" i="251"/>
  <c r="G21" i="251"/>
  <c r="D21" i="251"/>
  <c r="V20" i="251"/>
  <c r="G20" i="251"/>
  <c r="D20" i="251"/>
  <c r="V19" i="251"/>
  <c r="G19" i="251"/>
  <c r="D19" i="251"/>
  <c r="V18" i="251"/>
  <c r="G18" i="251"/>
  <c r="D18" i="251"/>
  <c r="V17" i="251"/>
  <c r="G17" i="251"/>
  <c r="D17" i="251"/>
  <c r="V16" i="251"/>
  <c r="G16" i="251"/>
  <c r="D16" i="251"/>
  <c r="V15" i="251"/>
  <c r="G15" i="251"/>
  <c r="D15" i="251"/>
  <c r="V14" i="251"/>
  <c r="G14" i="251"/>
  <c r="D14" i="251"/>
  <c r="V13" i="251"/>
  <c r="L13" i="251"/>
  <c r="M13" i="251" s="1"/>
  <c r="O13" i="251" s="1"/>
  <c r="Q13" i="251" s="1"/>
  <c r="S13" i="251" s="1"/>
  <c r="D13" i="251"/>
  <c r="G13" i="251" s="1"/>
  <c r="V12" i="251"/>
  <c r="D12" i="251"/>
  <c r="G12" i="251" s="1"/>
  <c r="G29" i="251" s="1"/>
  <c r="J10" i="251"/>
  <c r="V74" i="250"/>
  <c r="G71" i="250"/>
  <c r="G69" i="250"/>
  <c r="G63" i="250"/>
  <c r="G62" i="250"/>
  <c r="G61" i="250"/>
  <c r="G60" i="250"/>
  <c r="G59" i="250"/>
  <c r="G58" i="250"/>
  <c r="G57" i="250"/>
  <c r="G56" i="250"/>
  <c r="G55" i="250"/>
  <c r="G54" i="250"/>
  <c r="G53" i="250"/>
  <c r="G52" i="250"/>
  <c r="G51" i="250"/>
  <c r="G50" i="250"/>
  <c r="G49" i="250"/>
  <c r="G48" i="250"/>
  <c r="G64" i="250" s="1"/>
  <c r="V76" i="250" s="1"/>
  <c r="G47" i="250"/>
  <c r="G46" i="250"/>
  <c r="G45" i="250"/>
  <c r="G44" i="250"/>
  <c r="G39" i="250"/>
  <c r="D39" i="250"/>
  <c r="G38" i="250"/>
  <c r="D38" i="250"/>
  <c r="G37" i="250"/>
  <c r="D37" i="250"/>
  <c r="G36" i="250"/>
  <c r="D36" i="250"/>
  <c r="G35" i="250"/>
  <c r="D35" i="250"/>
  <c r="G34" i="250"/>
  <c r="D34" i="250"/>
  <c r="G33" i="250"/>
  <c r="G40" i="250" s="1"/>
  <c r="D33" i="250"/>
  <c r="G28" i="250"/>
  <c r="D28" i="250"/>
  <c r="G27" i="250"/>
  <c r="D27" i="250"/>
  <c r="V26" i="250"/>
  <c r="G26" i="250"/>
  <c r="D26" i="250"/>
  <c r="V25" i="250"/>
  <c r="G25" i="250"/>
  <c r="D25" i="250"/>
  <c r="V24" i="250"/>
  <c r="G24" i="250"/>
  <c r="D24" i="250"/>
  <c r="V23" i="250"/>
  <c r="G23" i="250"/>
  <c r="D23" i="250"/>
  <c r="V22" i="250"/>
  <c r="G22" i="250"/>
  <c r="D22" i="250"/>
  <c r="V21" i="250"/>
  <c r="G21" i="250"/>
  <c r="D21" i="250"/>
  <c r="V20" i="250"/>
  <c r="G20" i="250"/>
  <c r="D20" i="250"/>
  <c r="V19" i="250"/>
  <c r="G19" i="250"/>
  <c r="D19" i="250"/>
  <c r="V18" i="250"/>
  <c r="G18" i="250"/>
  <c r="D18" i="250"/>
  <c r="V17" i="250"/>
  <c r="G17" i="250"/>
  <c r="D17" i="250"/>
  <c r="V16" i="250"/>
  <c r="G16" i="250"/>
  <c r="D16" i="250"/>
  <c r="V15" i="250"/>
  <c r="G15" i="250"/>
  <c r="D15" i="250"/>
  <c r="V14" i="250"/>
  <c r="G14" i="250"/>
  <c r="D14" i="250"/>
  <c r="V13" i="250"/>
  <c r="L13" i="250"/>
  <c r="M13" i="250" s="1"/>
  <c r="O13" i="250" s="1"/>
  <c r="Q13" i="250" s="1"/>
  <c r="S13" i="250" s="1"/>
  <c r="G13" i="250"/>
  <c r="D13" i="250"/>
  <c r="V12" i="250"/>
  <c r="D12" i="250"/>
  <c r="G12" i="250" s="1"/>
  <c r="G29" i="250" s="1"/>
  <c r="J10" i="250"/>
  <c r="V74" i="249"/>
  <c r="G69" i="249"/>
  <c r="G71" i="249" s="1"/>
  <c r="G63" i="249"/>
  <c r="G62" i="249"/>
  <c r="G61" i="249"/>
  <c r="G60" i="249"/>
  <c r="G59" i="249"/>
  <c r="G58" i="249"/>
  <c r="G57" i="249"/>
  <c r="G56" i="249"/>
  <c r="G55" i="249"/>
  <c r="G54" i="249"/>
  <c r="G53" i="249"/>
  <c r="G52" i="249"/>
  <c r="G51" i="249"/>
  <c r="G50" i="249"/>
  <c r="G49" i="249"/>
  <c r="G48" i="249"/>
  <c r="G47" i="249"/>
  <c r="G46" i="249"/>
  <c r="G45" i="249"/>
  <c r="G64" i="249" s="1"/>
  <c r="V76" i="249" s="1"/>
  <c r="G44" i="249"/>
  <c r="G39" i="249"/>
  <c r="D39" i="249"/>
  <c r="G38" i="249"/>
  <c r="D38" i="249"/>
  <c r="G37" i="249"/>
  <c r="D37" i="249"/>
  <c r="G36" i="249"/>
  <c r="D36" i="249"/>
  <c r="D35" i="249"/>
  <c r="G35" i="249" s="1"/>
  <c r="D34" i="249"/>
  <c r="G34" i="249" s="1"/>
  <c r="D33" i="249"/>
  <c r="G33" i="249" s="1"/>
  <c r="G28" i="249"/>
  <c r="D28" i="249"/>
  <c r="G27" i="249"/>
  <c r="D27" i="249"/>
  <c r="V26" i="249"/>
  <c r="G26" i="249"/>
  <c r="D26" i="249"/>
  <c r="V25" i="249"/>
  <c r="G25" i="249"/>
  <c r="D25" i="249"/>
  <c r="V24" i="249"/>
  <c r="G24" i="249"/>
  <c r="D24" i="249"/>
  <c r="V23" i="249"/>
  <c r="G23" i="249"/>
  <c r="D23" i="249"/>
  <c r="V22" i="249"/>
  <c r="G22" i="249"/>
  <c r="D22" i="249"/>
  <c r="V21" i="249"/>
  <c r="G21" i="249"/>
  <c r="D21" i="249"/>
  <c r="V20" i="249"/>
  <c r="G20" i="249"/>
  <c r="D20" i="249"/>
  <c r="V19" i="249"/>
  <c r="G19" i="249"/>
  <c r="D19" i="249"/>
  <c r="V18" i="249"/>
  <c r="G18" i="249"/>
  <c r="D18" i="249"/>
  <c r="V17" i="249"/>
  <c r="G17" i="249"/>
  <c r="D17" i="249"/>
  <c r="V16" i="249"/>
  <c r="G16" i="249"/>
  <c r="D16" i="249"/>
  <c r="V15" i="249"/>
  <c r="G15" i="249"/>
  <c r="D15" i="249"/>
  <c r="V14" i="249"/>
  <c r="D14" i="249"/>
  <c r="G14" i="249" s="1"/>
  <c r="V13" i="249"/>
  <c r="L13" i="249"/>
  <c r="M13" i="249" s="1"/>
  <c r="O13" i="249" s="1"/>
  <c r="Q13" i="249" s="1"/>
  <c r="S13" i="249" s="1"/>
  <c r="D13" i="249"/>
  <c r="G13" i="249" s="1"/>
  <c r="V12" i="249"/>
  <c r="G12" i="249"/>
  <c r="G29" i="249" s="1"/>
  <c r="D12" i="249"/>
  <c r="J10" i="249"/>
  <c r="V74" i="248"/>
  <c r="G71" i="248"/>
  <c r="G69" i="248"/>
  <c r="G63" i="248"/>
  <c r="G62" i="248"/>
  <c r="G61" i="248"/>
  <c r="G60" i="248"/>
  <c r="G59" i="248"/>
  <c r="G58" i="248"/>
  <c r="G57" i="248"/>
  <c r="G56" i="248"/>
  <c r="G55" i="248"/>
  <c r="G54" i="248"/>
  <c r="G53" i="248"/>
  <c r="G52" i="248"/>
  <c r="G51" i="248"/>
  <c r="G50" i="248"/>
  <c r="G49" i="248"/>
  <c r="G48" i="248"/>
  <c r="G64" i="248" s="1"/>
  <c r="V76" i="248" s="1"/>
  <c r="G47" i="248"/>
  <c r="G46" i="248"/>
  <c r="G45" i="248"/>
  <c r="G44" i="248"/>
  <c r="G39" i="248"/>
  <c r="D39" i="248"/>
  <c r="G38" i="248"/>
  <c r="D38" i="248"/>
  <c r="G37" i="248"/>
  <c r="D37" i="248"/>
  <c r="G36" i="248"/>
  <c r="D36" i="248"/>
  <c r="G35" i="248"/>
  <c r="D35" i="248"/>
  <c r="G34" i="248"/>
  <c r="D34" i="248"/>
  <c r="D33" i="248"/>
  <c r="G33" i="248" s="1"/>
  <c r="G40" i="248" s="1"/>
  <c r="G28" i="248"/>
  <c r="D28" i="248"/>
  <c r="G27" i="248"/>
  <c r="D27" i="248"/>
  <c r="V26" i="248"/>
  <c r="G26" i="248"/>
  <c r="D26" i="248"/>
  <c r="V25" i="248"/>
  <c r="G25" i="248"/>
  <c r="D25" i="248"/>
  <c r="V24" i="248"/>
  <c r="G24" i="248"/>
  <c r="D24" i="248"/>
  <c r="V23" i="248"/>
  <c r="G23" i="248"/>
  <c r="D23" i="248"/>
  <c r="V22" i="248"/>
  <c r="G22" i="248"/>
  <c r="D22" i="248"/>
  <c r="V21" i="248"/>
  <c r="G21" i="248"/>
  <c r="D21" i="248"/>
  <c r="V20" i="248"/>
  <c r="G20" i="248"/>
  <c r="D20" i="248"/>
  <c r="V19" i="248"/>
  <c r="G19" i="248"/>
  <c r="D19" i="248"/>
  <c r="V18" i="248"/>
  <c r="G18" i="248"/>
  <c r="D18" i="248"/>
  <c r="V17" i="248"/>
  <c r="G17" i="248"/>
  <c r="D17" i="248"/>
  <c r="V16" i="248"/>
  <c r="G16" i="248"/>
  <c r="D16" i="248"/>
  <c r="V15" i="248"/>
  <c r="G15" i="248"/>
  <c r="D15" i="248"/>
  <c r="V14" i="248"/>
  <c r="G14" i="248"/>
  <c r="D14" i="248"/>
  <c r="V13" i="248"/>
  <c r="M13" i="248"/>
  <c r="O13" i="248" s="1"/>
  <c r="Q13" i="248" s="1"/>
  <c r="S13" i="248" s="1"/>
  <c r="L13" i="248"/>
  <c r="G13" i="248"/>
  <c r="D13" i="248"/>
  <c r="V12" i="248"/>
  <c r="D12" i="248"/>
  <c r="G12" i="248" s="1"/>
  <c r="G29" i="248" s="1"/>
  <c r="J10" i="248"/>
  <c r="G72" i="248" l="1"/>
  <c r="G72" i="250"/>
  <c r="G72" i="258"/>
  <c r="G40" i="251"/>
  <c r="G40" i="252"/>
  <c r="G72" i="252" s="1"/>
  <c r="G73" i="254"/>
  <c r="V75" i="254" s="1"/>
  <c r="G75" i="254"/>
  <c r="G74" i="254"/>
  <c r="G72" i="266"/>
  <c r="G40" i="249"/>
  <c r="G72" i="249" s="1"/>
  <c r="G29" i="260"/>
  <c r="G64" i="264"/>
  <c r="V76" i="264" s="1"/>
  <c r="G40" i="268"/>
  <c r="G29" i="271"/>
  <c r="G40" i="282"/>
  <c r="G72" i="288"/>
  <c r="G29" i="255"/>
  <c r="G29" i="256"/>
  <c r="G40" i="259"/>
  <c r="G72" i="259" s="1"/>
  <c r="G29" i="261"/>
  <c r="G29" i="268"/>
  <c r="G29" i="279"/>
  <c r="G29" i="280"/>
  <c r="G29" i="253"/>
  <c r="G64" i="260"/>
  <c r="V76" i="260" s="1"/>
  <c r="G29" i="263"/>
  <c r="G72" i="272"/>
  <c r="G40" i="257"/>
  <c r="G29" i="267"/>
  <c r="G29" i="270"/>
  <c r="G40" i="270"/>
  <c r="G40" i="273"/>
  <c r="G72" i="273" s="1"/>
  <c r="G29" i="281"/>
  <c r="G64" i="256"/>
  <c r="V76" i="256" s="1"/>
  <c r="G29" i="257"/>
  <c r="G40" i="258"/>
  <c r="G29" i="269"/>
  <c r="G64" i="271"/>
  <c r="V76" i="271" s="1"/>
  <c r="G40" i="262"/>
  <c r="G40" i="264"/>
  <c r="G40" i="265"/>
  <c r="G64" i="268"/>
  <c r="V76" i="268" s="1"/>
  <c r="G64" i="272"/>
  <c r="V76" i="272" s="1"/>
  <c r="G29" i="274"/>
  <c r="G40" i="293"/>
  <c r="G64" i="257"/>
  <c r="V76" i="257" s="1"/>
  <c r="G72" i="264"/>
  <c r="G72" i="277"/>
  <c r="G40" i="283"/>
  <c r="G72" i="285"/>
  <c r="G72" i="296"/>
  <c r="G29" i="284"/>
  <c r="G40" i="286"/>
  <c r="G29" i="292"/>
  <c r="G40" i="296"/>
  <c r="G64" i="285"/>
  <c r="V76" i="285" s="1"/>
  <c r="G40" i="287"/>
  <c r="G29" i="295"/>
  <c r="G72" i="305"/>
  <c r="G29" i="275"/>
  <c r="G64" i="275"/>
  <c r="V76" i="275" s="1"/>
  <c r="G64" i="282"/>
  <c r="V76" i="282" s="1"/>
  <c r="G29" i="283"/>
  <c r="G29" i="286"/>
  <c r="G64" i="286"/>
  <c r="V76" i="286" s="1"/>
  <c r="G64" i="295"/>
  <c r="V76" i="295" s="1"/>
  <c r="G40" i="279"/>
  <c r="G40" i="281"/>
  <c r="G29" i="282"/>
  <c r="G40" i="284"/>
  <c r="G29" i="287"/>
  <c r="G64" i="290"/>
  <c r="V76" i="290" s="1"/>
  <c r="G40" i="294"/>
  <c r="G72" i="294" s="1"/>
  <c r="G64" i="287"/>
  <c r="V76" i="287" s="1"/>
  <c r="G29" i="290"/>
  <c r="G29" i="291"/>
  <c r="G29" i="297"/>
  <c r="G40" i="275"/>
  <c r="G40" i="276"/>
  <c r="G72" i="276" s="1"/>
  <c r="G64" i="278"/>
  <c r="V76" i="278" s="1"/>
  <c r="G29" i="289"/>
  <c r="G40" i="289"/>
  <c r="G64" i="291"/>
  <c r="V76" i="291" s="1"/>
  <c r="G40" i="295"/>
  <c r="G72" i="321"/>
  <c r="G40" i="301"/>
  <c r="G29" i="302"/>
  <c r="G29" i="307"/>
  <c r="G29" i="308"/>
  <c r="G40" i="313"/>
  <c r="G29" i="316"/>
  <c r="G64" i="302"/>
  <c r="V76" i="302" s="1"/>
  <c r="G72" i="303"/>
  <c r="G29" i="317"/>
  <c r="G64" i="299"/>
  <c r="V76" i="299" s="1"/>
  <c r="G40" i="300"/>
  <c r="G29" i="304"/>
  <c r="G64" i="307"/>
  <c r="V76" i="307" s="1"/>
  <c r="G64" i="315"/>
  <c r="V76" i="315" s="1"/>
  <c r="G40" i="317"/>
  <c r="G29" i="318"/>
  <c r="G29" i="324"/>
  <c r="G29" i="300"/>
  <c r="G64" i="304"/>
  <c r="V76" i="304" s="1"/>
  <c r="G40" i="309"/>
  <c r="G29" i="310"/>
  <c r="G40" i="312"/>
  <c r="G64" i="319"/>
  <c r="V76" i="319" s="1"/>
  <c r="G40" i="306"/>
  <c r="G40" i="314"/>
  <c r="G29" i="319"/>
  <c r="G29" i="320"/>
  <c r="G40" i="323"/>
  <c r="G64" i="324"/>
  <c r="V76" i="324" s="1"/>
  <c r="G29" i="325"/>
  <c r="G29" i="298"/>
  <c r="G40" i="299"/>
  <c r="G72" i="301"/>
  <c r="G29" i="306"/>
  <c r="G29" i="311"/>
  <c r="G64" i="323"/>
  <c r="V76" i="323" s="1"/>
  <c r="G64" i="298"/>
  <c r="V76" i="298" s="1"/>
  <c r="G40" i="305"/>
  <c r="G40" i="308"/>
  <c r="G29" i="312"/>
  <c r="G29" i="314"/>
  <c r="G29" i="322"/>
  <c r="G40" i="322"/>
  <c r="G40" i="325"/>
  <c r="G29" i="326"/>
  <c r="F9" i="81"/>
  <c r="F10" i="81"/>
  <c r="F11" i="81"/>
  <c r="F12" i="81"/>
  <c r="F13" i="81"/>
  <c r="F14" i="81"/>
  <c r="F15" i="81"/>
  <c r="F16" i="81"/>
  <c r="F17" i="81"/>
  <c r="F18" i="81"/>
  <c r="F19" i="81"/>
  <c r="F20" i="81"/>
  <c r="F21" i="81"/>
  <c r="F22" i="81"/>
  <c r="F23" i="81"/>
  <c r="F24" i="81"/>
  <c r="F25" i="81"/>
  <c r="F26" i="81"/>
  <c r="F27" i="81"/>
  <c r="F28" i="81"/>
  <c r="F29" i="81"/>
  <c r="F30" i="81"/>
  <c r="F31" i="81"/>
  <c r="F32" i="81"/>
  <c r="F33" i="81"/>
  <c r="F34" i="81"/>
  <c r="F35" i="81"/>
  <c r="F36" i="81"/>
  <c r="F37" i="81"/>
  <c r="F38" i="81"/>
  <c r="F39" i="81"/>
  <c r="F40" i="81"/>
  <c r="F41" i="81"/>
  <c r="F42" i="81"/>
  <c r="F43" i="81"/>
  <c r="F44" i="81"/>
  <c r="F45" i="81"/>
  <c r="F46" i="81"/>
  <c r="F47" i="81"/>
  <c r="F48" i="81"/>
  <c r="F49" i="81"/>
  <c r="F50" i="81"/>
  <c r="F51" i="81"/>
  <c r="F52" i="81"/>
  <c r="F53" i="81"/>
  <c r="F54" i="81"/>
  <c r="F55" i="81"/>
  <c r="F56" i="81"/>
  <c r="F57" i="81"/>
  <c r="F58" i="81"/>
  <c r="F59" i="81"/>
  <c r="F60" i="81"/>
  <c r="F61" i="81"/>
  <c r="F62" i="81"/>
  <c r="F63" i="81"/>
  <c r="F64" i="81"/>
  <c r="F65" i="81"/>
  <c r="F66" i="81"/>
  <c r="F67" i="81"/>
  <c r="F68" i="81"/>
  <c r="F69" i="81"/>
  <c r="F70" i="81"/>
  <c r="F71" i="81"/>
  <c r="F72" i="81"/>
  <c r="F73" i="81"/>
  <c r="F74" i="81"/>
  <c r="F75" i="81"/>
  <c r="F76" i="81"/>
  <c r="F77" i="81"/>
  <c r="F78" i="81"/>
  <c r="F79" i="81"/>
  <c r="F80" i="81"/>
  <c r="F81" i="81"/>
  <c r="F82" i="81"/>
  <c r="F83" i="81"/>
  <c r="F84" i="81"/>
  <c r="F85" i="81"/>
  <c r="F86" i="81"/>
  <c r="F8" i="81"/>
  <c r="G73" i="249" l="1"/>
  <c r="G75" i="249" s="1"/>
  <c r="G74" i="249"/>
  <c r="G74" i="273"/>
  <c r="G73" i="273"/>
  <c r="G75" i="273" s="1"/>
  <c r="G73" i="294"/>
  <c r="G75" i="294" s="1"/>
  <c r="G74" i="294"/>
  <c r="G73" i="276"/>
  <c r="G74" i="276"/>
  <c r="G75" i="276" s="1"/>
  <c r="G73" i="252"/>
  <c r="G74" i="252"/>
  <c r="G75" i="252"/>
  <c r="G74" i="259"/>
  <c r="G75" i="259" s="1"/>
  <c r="G73" i="259"/>
  <c r="G73" i="303"/>
  <c r="V75" i="303" s="1"/>
  <c r="G74" i="303"/>
  <c r="G72" i="326"/>
  <c r="G72" i="310"/>
  <c r="G72" i="275"/>
  <c r="V75" i="273"/>
  <c r="G72" i="262"/>
  <c r="G72" i="265"/>
  <c r="G72" i="279"/>
  <c r="G72" i="260"/>
  <c r="G72" i="284"/>
  <c r="G72" i="268"/>
  <c r="G75" i="321"/>
  <c r="G74" i="321"/>
  <c r="G73" i="321"/>
  <c r="V75" i="321" s="1"/>
  <c r="G72" i="269"/>
  <c r="G73" i="272"/>
  <c r="G74" i="272"/>
  <c r="G72" i="261"/>
  <c r="G74" i="288"/>
  <c r="G73" i="288"/>
  <c r="G72" i="251"/>
  <c r="G74" i="258"/>
  <c r="G73" i="258"/>
  <c r="V75" i="258" s="1"/>
  <c r="G74" i="305"/>
  <c r="G73" i="305"/>
  <c r="V75" i="305" s="1"/>
  <c r="G74" i="296"/>
  <c r="G73" i="296"/>
  <c r="V75" i="296" s="1"/>
  <c r="G72" i="300"/>
  <c r="G72" i="316"/>
  <c r="G72" i="291"/>
  <c r="G72" i="287"/>
  <c r="G72" i="283"/>
  <c r="G72" i="295"/>
  <c r="G72" i="263"/>
  <c r="V75" i="252"/>
  <c r="G72" i="286"/>
  <c r="G72" i="306"/>
  <c r="G72" i="324"/>
  <c r="G72" i="290"/>
  <c r="G72" i="299"/>
  <c r="G75" i="285"/>
  <c r="G74" i="285"/>
  <c r="G73" i="285"/>
  <c r="V75" i="285" s="1"/>
  <c r="G72" i="257"/>
  <c r="G72" i="270"/>
  <c r="G72" i="256"/>
  <c r="V75" i="259"/>
  <c r="G74" i="250"/>
  <c r="G73" i="250"/>
  <c r="V75" i="250" s="1"/>
  <c r="G72" i="311"/>
  <c r="G72" i="297"/>
  <c r="G72" i="322"/>
  <c r="G74" i="301"/>
  <c r="G73" i="301"/>
  <c r="G75" i="301" s="1"/>
  <c r="G72" i="323"/>
  <c r="G72" i="312"/>
  <c r="G72" i="318"/>
  <c r="G72" i="308"/>
  <c r="G72" i="282"/>
  <c r="G72" i="278"/>
  <c r="G72" i="293"/>
  <c r="G72" i="267"/>
  <c r="G72" i="253"/>
  <c r="G72" i="255"/>
  <c r="G72" i="271"/>
  <c r="G72" i="281"/>
  <c r="G72" i="319"/>
  <c r="G72" i="298"/>
  <c r="G72" i="307"/>
  <c r="G72" i="289"/>
  <c r="G72" i="313"/>
  <c r="V75" i="276"/>
  <c r="G72" i="315"/>
  <c r="G74" i="266"/>
  <c r="G73" i="266"/>
  <c r="V75" i="266" s="1"/>
  <c r="V75" i="249"/>
  <c r="G73" i="248"/>
  <c r="G74" i="248"/>
  <c r="G72" i="304"/>
  <c r="G72" i="320"/>
  <c r="G73" i="264"/>
  <c r="G75" i="264" s="1"/>
  <c r="G74" i="264"/>
  <c r="G72" i="314"/>
  <c r="G72" i="317"/>
  <c r="G72" i="325"/>
  <c r="G72" i="309"/>
  <c r="G72" i="302"/>
  <c r="G72" i="292"/>
  <c r="G74" i="277"/>
  <c r="G75" i="277" s="1"/>
  <c r="G73" i="277"/>
  <c r="G72" i="274"/>
  <c r="G72" i="280"/>
  <c r="F5" i="81"/>
  <c r="G74" i="320" l="1"/>
  <c r="G73" i="320"/>
  <c r="G73" i="278"/>
  <c r="G74" i="278"/>
  <c r="G75" i="278" s="1"/>
  <c r="G75" i="312"/>
  <c r="G74" i="312"/>
  <c r="G73" i="312"/>
  <c r="G74" i="297"/>
  <c r="G73" i="297"/>
  <c r="G75" i="297" s="1"/>
  <c r="G74" i="299"/>
  <c r="G73" i="299"/>
  <c r="V75" i="299" s="1"/>
  <c r="G73" i="286"/>
  <c r="V75" i="286" s="1"/>
  <c r="G74" i="286"/>
  <c r="G75" i="286"/>
  <c r="G74" i="268"/>
  <c r="G73" i="268"/>
  <c r="V75" i="268" s="1"/>
  <c r="G74" i="279"/>
  <c r="G73" i="279"/>
  <c r="G74" i="326"/>
  <c r="G73" i="326"/>
  <c r="V75" i="301"/>
  <c r="G74" i="317"/>
  <c r="G73" i="317"/>
  <c r="G75" i="317"/>
  <c r="G75" i="266"/>
  <c r="G73" i="298"/>
  <c r="G75" i="298"/>
  <c r="G74" i="298"/>
  <c r="G74" i="255"/>
  <c r="G73" i="255"/>
  <c r="G75" i="282"/>
  <c r="G74" i="282"/>
  <c r="G73" i="282"/>
  <c r="G75" i="323"/>
  <c r="G74" i="323"/>
  <c r="G73" i="323"/>
  <c r="G74" i="290"/>
  <c r="G73" i="290"/>
  <c r="V75" i="290" s="1"/>
  <c r="G74" i="287"/>
  <c r="G73" i="287"/>
  <c r="V75" i="287" s="1"/>
  <c r="G75" i="258"/>
  <c r="V75" i="272"/>
  <c r="G74" i="265"/>
  <c r="G73" i="265"/>
  <c r="V75" i="265" s="1"/>
  <c r="G74" i="280"/>
  <c r="G73" i="280"/>
  <c r="V75" i="280" s="1"/>
  <c r="G74" i="292"/>
  <c r="G73" i="292"/>
  <c r="G75" i="292"/>
  <c r="G74" i="304"/>
  <c r="G73" i="304"/>
  <c r="G74" i="315"/>
  <c r="G73" i="315"/>
  <c r="G73" i="311"/>
  <c r="G75" i="311"/>
  <c r="G74" i="311"/>
  <c r="G74" i="270"/>
  <c r="G73" i="270"/>
  <c r="G75" i="263"/>
  <c r="G74" i="263"/>
  <c r="G73" i="263"/>
  <c r="G75" i="296"/>
  <c r="G74" i="251"/>
  <c r="G73" i="251"/>
  <c r="G75" i="272"/>
  <c r="G74" i="262"/>
  <c r="G73" i="262"/>
  <c r="G75" i="262" s="1"/>
  <c r="G73" i="253"/>
  <c r="G74" i="253"/>
  <c r="G75" i="253" s="1"/>
  <c r="G73" i="291"/>
  <c r="G74" i="291"/>
  <c r="G75" i="291" s="1"/>
  <c r="V75" i="288"/>
  <c r="G74" i="284"/>
  <c r="G73" i="284"/>
  <c r="V75" i="284" s="1"/>
  <c r="G75" i="303"/>
  <c r="G74" i="302"/>
  <c r="G73" i="302"/>
  <c r="V75" i="302" s="1"/>
  <c r="G74" i="313"/>
  <c r="G73" i="313"/>
  <c r="V75" i="313" s="1"/>
  <c r="G73" i="319"/>
  <c r="G75" i="319"/>
  <c r="G74" i="319"/>
  <c r="G73" i="308"/>
  <c r="V75" i="308" s="1"/>
  <c r="G74" i="308"/>
  <c r="G74" i="257"/>
  <c r="G73" i="257"/>
  <c r="G75" i="324"/>
  <c r="G73" i="324"/>
  <c r="V75" i="324" s="1"/>
  <c r="G74" i="324"/>
  <c r="G75" i="269"/>
  <c r="G73" i="269"/>
  <c r="V75" i="269" s="1"/>
  <c r="G74" i="269"/>
  <c r="G74" i="260"/>
  <c r="G73" i="260"/>
  <c r="V75" i="260" s="1"/>
  <c r="G74" i="314"/>
  <c r="G73" i="314"/>
  <c r="G75" i="314"/>
  <c r="V75" i="248"/>
  <c r="G74" i="309"/>
  <c r="G73" i="309"/>
  <c r="V75" i="309" s="1"/>
  <c r="G75" i="248"/>
  <c r="G74" i="318"/>
  <c r="G73" i="318"/>
  <c r="V75" i="318" s="1"/>
  <c r="G75" i="250"/>
  <c r="G74" i="295"/>
  <c r="G73" i="295"/>
  <c r="G75" i="316"/>
  <c r="G73" i="316"/>
  <c r="V75" i="316" s="1"/>
  <c r="G74" i="316"/>
  <c r="G75" i="305"/>
  <c r="G75" i="288"/>
  <c r="G73" i="275"/>
  <c r="V75" i="275" s="1"/>
  <c r="G74" i="275"/>
  <c r="G74" i="274"/>
  <c r="G73" i="274"/>
  <c r="V75" i="277"/>
  <c r="V75" i="264"/>
  <c r="G74" i="289"/>
  <c r="G73" i="289"/>
  <c r="V75" i="289" s="1"/>
  <c r="G74" i="281"/>
  <c r="G73" i="281"/>
  <c r="G74" i="267"/>
  <c r="G73" i="267"/>
  <c r="G75" i="267" s="1"/>
  <c r="G74" i="322"/>
  <c r="G73" i="322"/>
  <c r="G75" i="322"/>
  <c r="G74" i="306"/>
  <c r="G73" i="306"/>
  <c r="G75" i="306"/>
  <c r="V75" i="294"/>
  <c r="G74" i="310"/>
  <c r="G73" i="310"/>
  <c r="G74" i="325"/>
  <c r="G73" i="325"/>
  <c r="G75" i="307"/>
  <c r="G74" i="307"/>
  <c r="G73" i="307"/>
  <c r="G74" i="271"/>
  <c r="G73" i="271"/>
  <c r="V75" i="271" s="1"/>
  <c r="G74" i="293"/>
  <c r="G73" i="293"/>
  <c r="V75" i="293" s="1"/>
  <c r="G73" i="256"/>
  <c r="G75" i="256" s="1"/>
  <c r="G74" i="256"/>
  <c r="G73" i="283"/>
  <c r="V75" i="283" s="1"/>
  <c r="G74" i="283"/>
  <c r="G73" i="300"/>
  <c r="V75" i="300" s="1"/>
  <c r="G74" i="300"/>
  <c r="G73" i="261"/>
  <c r="V75" i="261" s="1"/>
  <c r="G74" i="261"/>
  <c r="G75" i="293" l="1"/>
  <c r="V75" i="325"/>
  <c r="V75" i="281"/>
  <c r="V75" i="274"/>
  <c r="G75" i="318"/>
  <c r="G75" i="302"/>
  <c r="V75" i="251"/>
  <c r="V75" i="270"/>
  <c r="V75" i="304"/>
  <c r="G75" i="280"/>
  <c r="G75" i="287"/>
  <c r="V75" i="279"/>
  <c r="G75" i="283"/>
  <c r="V75" i="310"/>
  <c r="V75" i="322"/>
  <c r="G75" i="289"/>
  <c r="V75" i="295"/>
  <c r="G75" i="309"/>
  <c r="V75" i="257"/>
  <c r="V75" i="319"/>
  <c r="G75" i="284"/>
  <c r="V75" i="253"/>
  <c r="G75" i="251"/>
  <c r="G75" i="304"/>
  <c r="V75" i="255"/>
  <c r="V75" i="317"/>
  <c r="G75" i="279"/>
  <c r="G75" i="271"/>
  <c r="G75" i="260"/>
  <c r="G75" i="265"/>
  <c r="G75" i="290"/>
  <c r="G75" i="299"/>
  <c r="G75" i="261"/>
  <c r="V75" i="307"/>
  <c r="G75" i="310"/>
  <c r="G75" i="275"/>
  <c r="G75" i="295"/>
  <c r="G75" i="257"/>
  <c r="V75" i="263"/>
  <c r="V75" i="311"/>
  <c r="V75" i="292"/>
  <c r="V75" i="323"/>
  <c r="G75" i="255"/>
  <c r="V75" i="278"/>
  <c r="V75" i="256"/>
  <c r="V75" i="267"/>
  <c r="G75" i="313"/>
  <c r="V75" i="262"/>
  <c r="V75" i="315"/>
  <c r="V75" i="326"/>
  <c r="G75" i="268"/>
  <c r="V75" i="297"/>
  <c r="V75" i="320"/>
  <c r="G75" i="300"/>
  <c r="G75" i="325"/>
  <c r="V75" i="306"/>
  <c r="G75" i="281"/>
  <c r="G75" i="274"/>
  <c r="V75" i="314"/>
  <c r="G75" i="308"/>
  <c r="V75" i="291"/>
  <c r="G75" i="270"/>
  <c r="G75" i="315"/>
  <c r="V75" i="282"/>
  <c r="V75" i="298"/>
  <c r="G75" i="326"/>
  <c r="V75" i="312"/>
  <c r="G75" i="320"/>
</calcChain>
</file>

<file path=xl/comments1.xml><?xml version="1.0" encoding="utf-8"?>
<comments xmlns="http://schemas.openxmlformats.org/spreadsheetml/2006/main">
  <authors>
    <author/>
  </authors>
  <commentList>
    <comment ref="F5" authorId="0" shapeId="0">
      <text>
        <r>
          <rPr>
            <sz val="11"/>
            <color indexed="8"/>
            <rFont val="Calibri"/>
            <family val="2"/>
          </rPr>
          <t xml:space="preserve">Este campo debe contener la sumatoria de la columna F y debe ser igual al valor adjudicado al proveedor ganador. </t>
        </r>
        <r>
          <rPr>
            <b/>
            <sz val="11"/>
            <color indexed="8"/>
            <rFont val="Calibri"/>
            <family val="2"/>
          </rPr>
          <t>IMPORTANTE:</t>
        </r>
        <r>
          <rPr>
            <sz val="11"/>
            <color indexed="8"/>
            <rFont val="Calibri"/>
            <family val="2"/>
          </rPr>
          <t xml:space="preserve"> Celda F6 debe redondearse a 2 decimales</t>
        </r>
      </text>
    </comment>
  </commentList>
</comments>
</file>

<file path=xl/sharedStrings.xml><?xml version="1.0" encoding="utf-8"?>
<sst xmlns="http://schemas.openxmlformats.org/spreadsheetml/2006/main" count="8768" uniqueCount="271">
  <si>
    <t xml:space="preserve">Replanteo de estructuras </t>
  </si>
  <si>
    <t>u</t>
  </si>
  <si>
    <t>CANTIDAD</t>
  </si>
  <si>
    <t>UNIDAD</t>
  </si>
  <si>
    <t xml:space="preserve">Desbroce de vegetación </t>
  </si>
  <si>
    <t>Km</t>
  </si>
  <si>
    <t xml:space="preserve">Poste circular de plástico reforzado con fibra de vidrio, de 12 m, 500 Kg de carga a la rotura, en terreno sin clasificar </t>
  </si>
  <si>
    <t xml:space="preserve">Poste circular de plástico reforzado con fibra de vidrio, de 10 m, 400 Kg de carga a la rotura, en terreno sin clasificar </t>
  </si>
  <si>
    <t xml:space="preserve">Poste circular de hormigón armado, de 12 m, 500 Kg de carga a la rotura. en terreno sin clasificar </t>
  </si>
  <si>
    <t>Poste circular de hormigón armado, de 12 m x 500 Kg de carga a la rotura, en terreno roca</t>
  </si>
  <si>
    <t xml:space="preserve">Poste circular de hormigón armado, de 10 m x 400 Kg de carga a la rotura, en terreno sin clasificar </t>
  </si>
  <si>
    <t>Poste circular de hormigón armado, de 10 m x 400 Kg de carga a la rotura, en terreno roca</t>
  </si>
  <si>
    <t xml:space="preserve">Tensor a tierra doble TAT-0TD, en terreno sin clasificar </t>
  </si>
  <si>
    <t>m</t>
  </si>
  <si>
    <t>Tensor a tierra doble TAT-0TD, en terreno roca</t>
  </si>
  <si>
    <t>Tensor a tierra simple TAT-0TS,  en terreno sin clasificar</t>
  </si>
  <si>
    <t>Tensor a tierra simple TAD-0TS, en terreno sin clasificar</t>
  </si>
  <si>
    <t>Tensor a tierra simple TAD-0TS, en terreno roca</t>
  </si>
  <si>
    <t>Transformador monofásico autoprotegido (CSP) de 15 KVA 13800 GRDY/7967 V-120/240 V</t>
  </si>
  <si>
    <t>Transformador monofásico autoprotegido (CSP) de 10 KVA 13800 GRDY/7967 V-120/240 V</t>
  </si>
  <si>
    <t>Estructura tubo poste para acometida con tubo de 6 m</t>
  </si>
  <si>
    <t>Seccionador fusible unipolar, tipo abierto 15 kV, 100 A, BIL 95 kV, con tirafusible. SPT-1S100-95 para línea</t>
  </si>
  <si>
    <t>Estructura monofásica - centrada - pasante EST-1CP</t>
  </si>
  <si>
    <t>Estructura monofásica - centrada - angular EST-1CA</t>
  </si>
  <si>
    <t>Estructura monofásica - centrada - retención EST-1CR</t>
  </si>
  <si>
    <t>Estructura monofásica - centrada - doble retención EST-1CD</t>
  </si>
  <si>
    <t>Estructura en baja tensión tipo ESE-1EP</t>
  </si>
  <si>
    <t>Estructura en baja tensión tipo ESE-1ER</t>
  </si>
  <si>
    <t>Estructura en baja tensión tipo ESE-1ED</t>
  </si>
  <si>
    <t>Estructura codo-tubo adherido a la pared para acometida</t>
  </si>
  <si>
    <t>Estructura en baja tensión tipo ESD-3EP</t>
  </si>
  <si>
    <t>Estructura en baja tensión tipo ESD-3ER</t>
  </si>
  <si>
    <t xml:space="preserve">Conductor desnudo cableado aluminio acero ACSR 6/1, 2 AWG, 7 hilos CO0-0B2 </t>
  </si>
  <si>
    <t>Puesta a tierra para red secundaria aérea, 1 varilla y conductor de cobre # 2 AWG, PT0-0DC2_1 en CP</t>
  </si>
  <si>
    <t>Puesta a tierra para red secundaria aérea, 1 varilla y conductor de cobre # 2 AWG, PT0-0DC2_1 en RS</t>
  </si>
  <si>
    <t>Puesta a tierra para medidor</t>
  </si>
  <si>
    <t>Acceso de poste de HºAº de 12  m ó 11 m, de sección circular ó rectangular</t>
  </si>
  <si>
    <t>Acceso de poste de HºAº de 9 m ó 10 m, de sección circular ó rectangular</t>
  </si>
  <si>
    <t>Desmontaje de medidor monofásico.</t>
  </si>
  <si>
    <t>Reubicación de acometida</t>
  </si>
  <si>
    <t>Desmontaje y enrollado de acometida.</t>
  </si>
  <si>
    <t>Montaje de abrazadera 2 pernos, con doble ojal espiralado para acometidas</t>
  </si>
  <si>
    <t>Luminaria tipo LED, autocontrolada, potencia ≤100W, 120 - 240 V, con driver telegestionable y base de 7 pines</t>
  </si>
  <si>
    <t>Inclinado de poste de HºAº de 11 m ó de 12 m</t>
  </si>
  <si>
    <t>Inclinado de poste de HºAº de 9 m ó de 10 metros</t>
  </si>
  <si>
    <t xml:space="preserve">Desarmado y retiro de tensor simple TS </t>
  </si>
  <si>
    <t>Desarmado y retiro de tensor doble TD EN CIRCUITO PRIMARIO</t>
  </si>
  <si>
    <t>Desarmado de estructura monofásica tipo EST-1CA</t>
  </si>
  <si>
    <t>Desarmado de estructura monofásica tipo EST-1CR</t>
  </si>
  <si>
    <t>Desarmado de estructura secundaria tipo ESD-1ER ó 2ER</t>
  </si>
  <si>
    <t>Desmontaje de Transformador monofásico, tipo CSP, 13,8 kV GRDy / 7,96 kV, potencia hasta 25 kVA</t>
  </si>
  <si>
    <t>Montaje de transformador monof., tipo CSP, 13,8 kV GRDy / 7,96 kV, hasta 50 kVA (transf. proporcionado por la EERSSA)</t>
  </si>
  <si>
    <t>Retiro y enrollado de conductor de aluminio, desnudo, 5005, ASC ó ACSR # 2 AWG EN CIRCUITO PRIMARIO</t>
  </si>
  <si>
    <t>Retiro y enrollado de conductor de aluminio, desnudo, 5005, ASC ó ACSR # 2 AWG EN CIRCUITO SECUNDARIO</t>
  </si>
  <si>
    <t>Varilla para mejoramiento de resistencia de puesta a tierra.</t>
  </si>
  <si>
    <t>Gel para mejoramiento de resistencia de puesta a tierra</t>
  </si>
  <si>
    <t>Seccionador fusible unipolar, tipo abierto 15 kV, 100 A, BIL 95 kV, con tirafusible. SPT-1S100-95 para transformador</t>
  </si>
  <si>
    <t>PRESUPUESTO DE OBRA</t>
  </si>
  <si>
    <t>RUC_ENTIDAD</t>
  </si>
  <si>
    <t>TOTAL:</t>
  </si>
  <si>
    <t>NUMERO</t>
  </si>
  <si>
    <t>DESCRIPCION DEL RUBRO</t>
  </si>
  <si>
    <t>PRECIO UNITARIO</t>
  </si>
  <si>
    <t>SUBTOTAL</t>
  </si>
  <si>
    <t>Tensor farol doble TAT-0FD, en terreno sin clasificar</t>
  </si>
  <si>
    <t>Tensor poste a poste simple TAD-0PS</t>
  </si>
  <si>
    <t>Estructura en baja tensión tipo ESD-3ED</t>
  </si>
  <si>
    <t xml:space="preserve">Caja metálica para medidor una fase 3 hilos en tubo poste </t>
  </si>
  <si>
    <t>Caja metálica medidor una fase 3 hilos en fachada metálica en fachada</t>
  </si>
  <si>
    <t>Retiro y enrollado de conductor de aluminio, desnudo, 5005, ASC ó ACSR # 4 AWG EN CIRCUITO PRIMARIO</t>
  </si>
  <si>
    <t>Pruebas de luminancia</t>
  </si>
  <si>
    <t>Pruebas de iluminancia</t>
  </si>
  <si>
    <r>
      <t>EMPRESA ELECTRICA REGIONAL DEL SUR S.A</t>
    </r>
    <r>
      <rPr>
        <sz val="11"/>
        <color theme="1"/>
        <rFont val="Calibri"/>
        <family val="2"/>
        <scheme val="minor"/>
      </rPr>
      <t xml:space="preserve">
</t>
    </r>
  </si>
  <si>
    <t xml:space="preserve">NOMBRE DEL OFERENTE:  </t>
  </si>
  <si>
    <t>PROYECTO:</t>
  </si>
  <si>
    <t xml:space="preserve">CODIGO DEL PROCESO: </t>
  </si>
  <si>
    <t>ANALISIS DE PRECIOS UNITARIOS</t>
  </si>
  <si>
    <t xml:space="preserve">HOJA: </t>
  </si>
  <si>
    <t>RUBRO:</t>
  </si>
  <si>
    <t>UNIDAD:</t>
  </si>
  <si>
    <t>rendimiento =</t>
  </si>
  <si>
    <t>DETALLE:</t>
  </si>
  <si>
    <t xml:space="preserve">EQUIPOS </t>
  </si>
  <si>
    <t>cantiodad/hora</t>
  </si>
  <si>
    <t>REDIMINETO</t>
  </si>
  <si>
    <t>DESCRIPCIÓN</t>
  </si>
  <si>
    <t>TARIFA</t>
  </si>
  <si>
    <t>COSTO HORA</t>
  </si>
  <si>
    <t>RENDIMIENTO</t>
  </si>
  <si>
    <t>COSTO</t>
  </si>
  <si>
    <t>A</t>
  </si>
  <si>
    <t>B</t>
  </si>
  <si>
    <t>C=A*B</t>
  </si>
  <si>
    <t>R</t>
  </si>
  <si>
    <t>D=C*R</t>
  </si>
  <si>
    <t>horas/año</t>
  </si>
  <si>
    <t>porcentaje uso</t>
  </si>
  <si>
    <t>vida util</t>
  </si>
  <si>
    <t>tiempo uso</t>
  </si>
  <si>
    <t>costo equipo</t>
  </si>
  <si>
    <t>costo/hora</t>
  </si>
  <si>
    <t>factor ganancia</t>
  </si>
  <si>
    <t>costo Material</t>
  </si>
  <si>
    <t>Equipo de proteccion de personal</t>
  </si>
  <si>
    <t>Camionetas o camiones pequeños</t>
  </si>
  <si>
    <t>Estacion total</t>
  </si>
  <si>
    <t>Tirfor de 2 toneladas</t>
  </si>
  <si>
    <t>Tecles 1-1/2 toneladas</t>
  </si>
  <si>
    <t>Porta carrete para bobina de conductor (bailarín)</t>
  </si>
  <si>
    <t>Juego de herramientas menores como playos, llaves de boca, perica, etc.</t>
  </si>
  <si>
    <t>Poleas para tendido de líneas aéreas</t>
  </si>
  <si>
    <t>Uñas para templar conductores de aluminio</t>
  </si>
  <si>
    <t>Uña para templar cable de acero</t>
  </si>
  <si>
    <t>Juegos de trepadoras para poste circular</t>
  </si>
  <si>
    <t>Cinturones de seguridad  o arnés con tira de vida</t>
  </si>
  <si>
    <t>Equipo de puesta a tierra</t>
  </si>
  <si>
    <t>Cascos de trabajo dieléctricos</t>
  </si>
  <si>
    <t>Gafas dieléctricas</t>
  </si>
  <si>
    <t>Chalecos reflectivos con el nombre del contratista</t>
  </si>
  <si>
    <t>Guantes de trabajo (pares)</t>
  </si>
  <si>
    <t>Conos de señalización</t>
  </si>
  <si>
    <t>SUBTOTAL M</t>
  </si>
  <si>
    <t>MANO DE OBRA</t>
  </si>
  <si>
    <t xml:space="preserve">DESCRIPCION </t>
  </si>
  <si>
    <t>JORNAL/HR</t>
  </si>
  <si>
    <t>Topógrafo</t>
  </si>
  <si>
    <t>SUBTOTAL N</t>
  </si>
  <si>
    <t>MATERIALES</t>
  </si>
  <si>
    <t>DESCRIPCION</t>
  </si>
  <si>
    <t>PRECIO UNIT.</t>
  </si>
  <si>
    <t>No requiere</t>
  </si>
  <si>
    <t xml:space="preserve">SUBTOTAL </t>
  </si>
  <si>
    <t>TRANSPORTE</t>
  </si>
  <si>
    <t xml:space="preserve"> UNIDAD </t>
  </si>
  <si>
    <t xml:space="preserve">CANTIDAD </t>
  </si>
  <si>
    <t xml:space="preserve"> COSTO </t>
  </si>
  <si>
    <t>D=A*B</t>
  </si>
  <si>
    <t xml:space="preserve">Transporte </t>
  </si>
  <si>
    <t>% transporte</t>
  </si>
  <si>
    <t>SUBTOTAL P</t>
  </si>
  <si>
    <t>TOTAL COSTO DIRECTO (M+N+O+P)</t>
  </si>
  <si>
    <t>INDIRECTOS  %</t>
  </si>
  <si>
    <t>UTILIDAD     %</t>
  </si>
  <si>
    <t>COSTO TOTAL DEL RUBRO</t>
  </si>
  <si>
    <t>mano de obra</t>
  </si>
  <si>
    <t>FIRMA DEL OFERENTE</t>
  </si>
  <si>
    <t>VALOR OFERTADO</t>
  </si>
  <si>
    <t>materiales</t>
  </si>
  <si>
    <t>camioneta 2  ton.</t>
  </si>
  <si>
    <t>juego de herramientas menores como playos, llaves de boca, perica, etc.</t>
  </si>
  <si>
    <t>Poste de plástico reforzado con fibra de vidrio, circular, CRH 500 kg, 12 m</t>
  </si>
  <si>
    <t>Poste de plástico reforzado con fibra de vidrio, circular, CRH 400 kg, 10 m</t>
  </si>
  <si>
    <t xml:space="preserve">camión grúa </t>
  </si>
  <si>
    <t xml:space="preserve">tirfor de 2 toneladas </t>
  </si>
  <si>
    <t>Poste de hormigón armado, circular, CRH 500 kg, 12 m</t>
  </si>
  <si>
    <t>Poste de hormigón armado, circular, CRH 400 kg, 10 m</t>
  </si>
  <si>
    <t>tecles 1-1/2 toneladas</t>
  </si>
  <si>
    <t>uña para templar cable de acero</t>
  </si>
  <si>
    <t>juegos de trepadoras para poste circular</t>
  </si>
  <si>
    <t>cinturones de seguridad  o arnés con tira de vida.</t>
  </si>
  <si>
    <t>Varilla de anclaje de acero galvanizado, tuerca y arandela, 16 x 1 800 mm (5/8 x 71")</t>
  </si>
  <si>
    <t xml:space="preserve">u </t>
  </si>
  <si>
    <t>Retención terminal preformada, para cable de acero galvanizado de 9,53 mm (3/8")</t>
  </si>
  <si>
    <t>Bloque de hormigón, anclaje, tipo cónico, base inferior 400 mm, superior 150 mm, agujero 20 mm</t>
  </si>
  <si>
    <t>Aislador de retenida, porcelana, ANSI 54-2</t>
  </si>
  <si>
    <t>Cable de acero galvanizado, grado Siemens Martin, 7 hilos, 9,52 mm (3/8"), 3155 kgf</t>
  </si>
  <si>
    <t>Guardacabo de acero galvanizado, para cable acero 9, 51 mm (3/8")</t>
  </si>
  <si>
    <t>Brazo de acero galvanizado, para tensor farol, tubular 51 mm (2") y 1 500 mm</t>
  </si>
  <si>
    <t>Aislador de retenida, porcelana, ANSI 54-3</t>
  </si>
  <si>
    <t>Tuerca de ojo ovalado de acero galvanizado, perno de 16 mm (5/8")</t>
  </si>
  <si>
    <t>Abrazadera de 3 pernos, pletina acero galvanizado 38 x 4 mm (1 1/2 x 5/32") y 140 mm</t>
  </si>
  <si>
    <t>Transformador monofásico autoprotegido, 13 800 GRDy / 7 967 V - 240 / 120 V, 15 kVA</t>
  </si>
  <si>
    <t>Abrazadera de 3 pernos, pletina acero galvanizado 38 x 6 mm (1 1/2 x 1/4") y 160 mm</t>
  </si>
  <si>
    <t>Conductor de Cu TTU Nº 2 para bajantes</t>
  </si>
  <si>
    <t>Conector perno hendido Cu-Al, de 6 a 2/0 AWG</t>
  </si>
  <si>
    <t>Conductor de Al-acero desnudo, cableado, ACSR, 2 AWG, 7 (6/1)hilos</t>
  </si>
  <si>
    <t>Transformador monofásico autoprotegido, 13 800 GRDy / 7 967 V - 240 / 120 V, 10 kVA</t>
  </si>
  <si>
    <t xml:space="preserve">Tubo de hierro galvanizado de 6m, diámetro de 3'', espesor de 3mm (Incluye mensula para soporte de la pinza de anclaje soldada en la parte superior del tubo galvanizado, canastilla y placa para sujeción al piso) </t>
  </si>
  <si>
    <t xml:space="preserve">Hormigón Simple f'c=210kg/cm2 </t>
  </si>
  <si>
    <t>m3</t>
  </si>
  <si>
    <t>Estribo de aleación de Cu - Sn, para derivación</t>
  </si>
  <si>
    <t>Grapa de aleación de Al, para derivación de línea en caliente, rango  8 -1/0</t>
  </si>
  <si>
    <t>Seccionador portafusible, unipolar, abierto, 15 kV, BIL 95 kV, 4 kA, 100 A</t>
  </si>
  <si>
    <t>Cruceta de acero galvanizado, universal, perfil "L" 75 x 75 x 6 mm (3 x 3 x 1/4") y 1 200 mm</t>
  </si>
  <si>
    <t>Perno "U" de acero galvanizado, 2 tuercas, arandelas: 2 planas y 2 presión de 16 x 150 mm (5/8 x 6”),  ancho dentro de la U</t>
  </si>
  <si>
    <t>Pie amigo de acero galvanizado, perfil "L" 38 x 38 x 6 mm (1 1/2 x 1 1/2 x 1/4") y 700 mm</t>
  </si>
  <si>
    <t>Abrazadera de 3 pernos, pletina acero galvanizado 38 x 4 mm (1 1/2 x 5/32") y 160 mm</t>
  </si>
  <si>
    <t>Perno máquina de acero galvanizado, tuerca, arandela plana y presión, 16 x 38 mm (5/8 x 1 1/2")</t>
  </si>
  <si>
    <t>Tirafusible, cabeza removible, tipo SF</t>
  </si>
  <si>
    <t>Aislador espiga (pin), porcelana, con radio interferencia, 15 kV, ANSI 55-5</t>
  </si>
  <si>
    <t xml:space="preserve">Perno pin punta de poste simple de acero galvanizado, con accesorios de sujeción, 19 x 457 mm (3/4 x 18")  </t>
  </si>
  <si>
    <t>Alambre de Al, desnudo sólido, para atadura, 4 AWG</t>
  </si>
  <si>
    <t>Varilla de armar preformada simple, para cable de Al</t>
  </si>
  <si>
    <t xml:space="preserve">Perno pin punta de poste doble de acero galvanizado, con accesorios de sujeción, 19 x 457 mm (3/4 x 18")  </t>
  </si>
  <si>
    <t>uñas para templar conductores de aluminio</t>
  </si>
  <si>
    <t/>
  </si>
  <si>
    <t>Aislador de suspensión, caucho siliconado, 15 kV, ANSI DS-15</t>
  </si>
  <si>
    <t>Horquilla de acero galvanizado para  anclaje, 16 x 75 mm (5/8 x 3"), 7 000, con pasador</t>
  </si>
  <si>
    <t>Grapa horquilla - guardacabo, de acero galvanizado</t>
  </si>
  <si>
    <t>Retención preformada, para cable de Al</t>
  </si>
  <si>
    <t>Cinta de armar de aleación de Al, 1, 27 x 7, 62 mm (3/64 x 5/16")</t>
  </si>
  <si>
    <t>Conector de aleación de Cu - Al, ranuras paralelas, con separador, dos pernos laterales</t>
  </si>
  <si>
    <t>Abrazadera de acero galvanizado, pletina, 3 pernos, 38 x 4 x 160 mm (1 1/2 x 5/32 x 6 1/2")</t>
  </si>
  <si>
    <t>Aislador rollo, porcelana, 0,25 kV, ANSI 53-2</t>
  </si>
  <si>
    <t>Bastidor de acero galvanizado, pletina 38 x 4 mm (1 1/2 x 5/32"), 1 vìa</t>
  </si>
  <si>
    <t>Tubo de hierro galvanizado de 3m, diámetro de 3'', espesor de 3mm</t>
  </si>
  <si>
    <t>Codo reversible metálico de acero galvanizado 3''</t>
  </si>
  <si>
    <t>Acsesorios para sujeción de tubo en pared (abrazaderas)</t>
  </si>
  <si>
    <t>Mensula de hierro galvanizado para soporte de pinza de anclaje para acometida</t>
  </si>
  <si>
    <t>Bastidor de acero galvanizado, pletina 38 x 4 mm (1 1/2 x 5/32"), 3 vìas</t>
  </si>
  <si>
    <t>Abrazadera de 4 pernos, pletina acero galvanizado 38 x 4 mm (1 1/2 x 5/32") y 160 mm</t>
  </si>
  <si>
    <t>Varilla de acero recubierta de Cu, para puesta a tierra, 16 x 1 800 mm (5/8 x 71").</t>
  </si>
  <si>
    <t>Conductor de Cu, desnudo, cableado, suave, 2 AWG, 7 hilos</t>
  </si>
  <si>
    <t>suelda exotermica</t>
  </si>
  <si>
    <t>Cable de Cu, sólido, 600 V, THHN, 8 AWG</t>
  </si>
  <si>
    <t>Tubo EMT</t>
  </si>
  <si>
    <t>Acsesorios EMT  (cajetines, codos, conectores)</t>
  </si>
  <si>
    <t>Conector de aleación de Cu, sistema de tierra, ajuste mecánico, varilla 15, 87 mm (5/8")</t>
  </si>
  <si>
    <t>Caja metálica para medidor bifásico</t>
  </si>
  <si>
    <t>Tubo EMT  de 3m, diámetro de 1 1/2''</t>
  </si>
  <si>
    <t>Conector EMT 1 1/2''</t>
  </si>
  <si>
    <t>Reversible EMT 1 1/2''</t>
  </si>
  <si>
    <t>Conector EMT 1/2''</t>
  </si>
  <si>
    <t>Interruptor termomagnético para riel dim de dos polos, de capacidad de corriente nominal de 60A</t>
  </si>
  <si>
    <t>Conductor antihurto SEU 2x4 Al + Nx4 Al AWG (Serie 8000)</t>
  </si>
  <si>
    <t>Juego de varios: tornillos con tuerca y arandela, tacos Fisher, pernos, clavos, amarres plásticos y otros</t>
  </si>
  <si>
    <t>global</t>
  </si>
  <si>
    <t>Pinza de anclaje termoplástica ajustable</t>
  </si>
  <si>
    <t>Tubo EMT  de 1m, diámetro de 1 1/2''</t>
  </si>
  <si>
    <t>Abrazadera de acero galvanizado, pletina, 2 pernos, doble ojal espiralado, 38 x 4 x 160 mm ( 1 1/2 x 5/32 x 6 1/2")</t>
  </si>
  <si>
    <t>Cable de Cu, concéntrico, cableado, 600 V, ST, 2 x 12 AWG, 7 hilos</t>
  </si>
  <si>
    <t>Conector de compresión Cu-Al de 2 a 3/0 AWG (aluminio) principal y 14 a 8 AWG (cobre) derivación</t>
  </si>
  <si>
    <t>Brazo para luminaria</t>
  </si>
  <si>
    <t>Entrega EERSSA</t>
  </si>
  <si>
    <t>puler para tendido de conductor</t>
  </si>
  <si>
    <t>Gel para mejoramiento de resistencia de puesta a tierra (saco de 25 libras)</t>
  </si>
  <si>
    <t>Luminancímetro</t>
  </si>
  <si>
    <t>Kit de herramientas para elaboración de malla</t>
  </si>
  <si>
    <t>Ingeniero Eléctrico</t>
  </si>
  <si>
    <t>Luxómetro</t>
  </si>
  <si>
    <t>Tensor poste a poste simple TAT-0PS</t>
  </si>
  <si>
    <t>Tensor farol simple TAD-0FS, en terreno sin clasificar</t>
  </si>
  <si>
    <t>Transformador monofásico autoprotegido (CSP) de 25 KVA 13800 GRDY/7967 V-120/240 V</t>
  </si>
  <si>
    <t>Armado de estructura trifásica 3VP</t>
  </si>
  <si>
    <t>Estructura en baja tensión tipo ESD-4ER</t>
  </si>
  <si>
    <t>Estructura en baja tensión tipo ESD-30P</t>
  </si>
  <si>
    <t>Desarmado de estructura monofásica tipo EST-1CP</t>
  </si>
  <si>
    <t>Desarmado de estructura monofásica tipo EST-1CD</t>
  </si>
  <si>
    <t>Desarmado de estructura secundaria tipo ESD-3EP, 4EP ó 5EP</t>
  </si>
  <si>
    <t>Desarmado de estructura secundaria tipo ESD-3ER, 4ER ó 5ER</t>
  </si>
  <si>
    <t>Armado de estructura secundaria ESD-1ER ó 2ER (material proporcionado por la EERSSA)</t>
  </si>
  <si>
    <t>Desarmado de estructura secundaria tipo ESD-1EP ó 2EP</t>
  </si>
  <si>
    <t>Desarmado de estructura secundaria tipo ESD-1ED ó 2ED</t>
  </si>
  <si>
    <t>Desmontaje de luminaría, potencia  hasta 150 W</t>
  </si>
  <si>
    <t>Retiro y enrollado de conductor de aluminio, desnudo, 5005, ASC ó ACSR # 4 AWG EN CIRCUITO SECUNDARIO</t>
  </si>
  <si>
    <t>Retiro y enrollado de conductor de aluminio, desnudo, 5005, ASC ó ACSR # 6 AWG</t>
  </si>
  <si>
    <t>Reubicación de conductor desnudo cableado aluminio acero ACSR 6/1, 2 AWG, 7 hilos CO0-0B2 EN RS</t>
  </si>
  <si>
    <t>Retiro de conductor de cobre, desnudo, para puesta a tierra</t>
  </si>
  <si>
    <t>Desmontaje de control de alumbrado público</t>
  </si>
  <si>
    <t>Transformador monofásico autoprotegido, 13 800 GRDy / 7 967 V - 240 / 120 V, 25 kVA</t>
  </si>
  <si>
    <t>Cruceta acero galvanizado universal perfil L de 75x75x6mm  x 2400mm de largo (3 x 3 x 1/4") x 95"</t>
  </si>
  <si>
    <t>Pie amigo de acero galvanizado, perfil "L" 38 x 38 x 6 x 1 800 mm (1 1/2 x 1 1/2 x 1/4 x 71")</t>
  </si>
  <si>
    <t>Perno "U" de acero galvanizado,2 tuercas, 2 arandelas planas y 2 presión, de 16 x 152 mm (5/8" x 6"), ancho dentro de la "U"</t>
  </si>
  <si>
    <t>Perno pin de acero galvanizado, rosca plástica de 50, 8 mm (2"), 19 x 305 mm (3/4 x 12")</t>
  </si>
  <si>
    <t>Bastidor de acero galvanizado, pletina 38 x 4 mm (1 1/2 x 5/32"), 4 vìas</t>
  </si>
  <si>
    <t>Bastidor de acero galvanizado, volado, 3 vías, 38 x 4 mm (1 1/2 x5/32")</t>
  </si>
  <si>
    <t>Maestro Eléctrico/Liniero/Subestaciones</t>
  </si>
  <si>
    <t>Técnico Liniero Eléctrico</t>
  </si>
  <si>
    <t>Ayudante de Electricista</t>
  </si>
  <si>
    <t>1190005646001</t>
  </si>
  <si>
    <t>OBRA A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</si>
</sst>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&quot;$&quot;#,##0.00"/>
    <numFmt numFmtId="166" formatCode="0.00000"/>
    <numFmt numFmtId="167" formatCode="0.000"/>
    <numFmt numFmtId="168" formatCode="##,###,##0.0000"/>
    <numFmt numFmtId="169" formatCode="##,###,##0.00"/>
    <numFmt numFmtId="170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1"/>
      <color indexed="8"/>
      <name val="Calibri"/>
      <family val="2"/>
    </font>
    <font>
      <sz val="11"/>
      <color indexed="8"/>
      <name val="DejaVu Sans Condensed"/>
      <family val="2"/>
    </font>
    <font>
      <sz val="11"/>
      <name val="DejaVu Sans Condensed"/>
      <family val="2"/>
    </font>
    <font>
      <b/>
      <sz val="11"/>
      <name val="DejaVu Sans Condensed"/>
      <family val="2"/>
    </font>
    <font>
      <u/>
      <sz val="11"/>
      <name val="DejaVu Sans Condensed"/>
      <family val="2"/>
    </font>
    <font>
      <b/>
      <sz val="11"/>
      <color indexed="8"/>
      <name val="DejaVu Sans Condensed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Arial"/>
      <family val="2"/>
    </font>
    <font>
      <sz val="10"/>
      <color indexed="63"/>
      <name val="Tahoma"/>
      <family val="2"/>
    </font>
    <font>
      <sz val="8"/>
      <color indexed="63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3" applyFont="1" applyAlignment="1">
      <alignment horizontal="center"/>
    </xf>
    <xf numFmtId="0" fontId="5" fillId="0" borderId="0" xfId="3" applyFont="1"/>
    <xf numFmtId="164" fontId="5" fillId="0" borderId="0" xfId="3" applyNumberFormat="1" applyFont="1"/>
    <xf numFmtId="0" fontId="4" fillId="0" borderId="0" xfId="3" applyFont="1"/>
    <xf numFmtId="164" fontId="7" fillId="0" borderId="0" xfId="3" applyNumberFormat="1" applyFont="1"/>
    <xf numFmtId="0" fontId="3" fillId="0" borderId="0" xfId="3" applyAlignment="1">
      <alignment horizontal="center"/>
    </xf>
    <xf numFmtId="0" fontId="3" fillId="0" borderId="0" xfId="3"/>
    <xf numFmtId="165" fontId="3" fillId="0" borderId="0" xfId="3" applyNumberFormat="1"/>
    <xf numFmtId="2" fontId="3" fillId="0" borderId="0" xfId="3" applyNumberFormat="1" applyAlignment="1">
      <alignment horizontal="center"/>
    </xf>
    <xf numFmtId="166" fontId="3" fillId="0" borderId="0" xfId="3" applyNumberFormat="1"/>
    <xf numFmtId="164" fontId="4" fillId="0" borderId="0" xfId="3" applyNumberFormat="1" applyFont="1"/>
    <xf numFmtId="0" fontId="12" fillId="0" borderId="4" xfId="0" applyFont="1" applyBorder="1"/>
    <xf numFmtId="0" fontId="12" fillId="0" borderId="0" xfId="0" applyFont="1"/>
    <xf numFmtId="4" fontId="12" fillId="0" borderId="0" xfId="0" applyNumberFormat="1" applyFont="1"/>
    <xf numFmtId="0" fontId="14" fillId="0" borderId="4" xfId="0" applyFont="1" applyBorder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15" fillId="0" borderId="0" xfId="0" applyFont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5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0" fillId="4" borderId="0" xfId="0" applyFill="1"/>
    <xf numFmtId="0" fontId="17" fillId="4" borderId="6" xfId="1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2" fillId="0" borderId="6" xfId="1" applyBorder="1"/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167" fontId="14" fillId="0" borderId="9" xfId="0" applyNumberFormat="1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/>
    </xf>
    <xf numFmtId="168" fontId="18" fillId="0" borderId="14" xfId="0" applyNumberFormat="1" applyFont="1" applyBorder="1" applyAlignment="1">
      <alignment horizontal="right" vertical="center"/>
    </xf>
    <xf numFmtId="169" fontId="14" fillId="0" borderId="24" xfId="0" applyNumberFormat="1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4" fillId="0" borderId="27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169" fontId="14" fillId="0" borderId="27" xfId="0" applyNumberFormat="1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/>
    </xf>
    <xf numFmtId="168" fontId="18" fillId="0" borderId="21" xfId="0" applyNumberFormat="1" applyFont="1" applyBorder="1" applyAlignment="1">
      <alignment horizontal="right" vertical="center"/>
    </xf>
    <xf numFmtId="169" fontId="14" fillId="0" borderId="23" xfId="0" applyNumberFormat="1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0" fillId="0" borderId="32" xfId="0" applyBorder="1"/>
    <xf numFmtId="9" fontId="0" fillId="0" borderId="32" xfId="4" applyFont="1" applyBorder="1"/>
    <xf numFmtId="0" fontId="14" fillId="4" borderId="35" xfId="0" applyFont="1" applyFill="1" applyBorder="1" applyAlignment="1">
      <alignment vertical="center" wrapText="1"/>
    </xf>
    <xf numFmtId="170" fontId="14" fillId="0" borderId="19" xfId="2" applyNumberFormat="1" applyFont="1" applyBorder="1" applyAlignment="1">
      <alignment vertical="center" wrapText="1"/>
    </xf>
    <xf numFmtId="10" fontId="14" fillId="0" borderId="19" xfId="2" applyNumberFormat="1" applyFont="1" applyBorder="1" applyAlignment="1">
      <alignment vertical="center" wrapText="1"/>
    </xf>
    <xf numFmtId="0" fontId="14" fillId="4" borderId="19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6" fillId="0" borderId="0" xfId="3" applyFont="1" applyAlignment="1">
      <alignment horizontal="center"/>
    </xf>
    <xf numFmtId="0" fontId="16" fillId="4" borderId="4" xfId="0" applyFont="1" applyFill="1" applyBorder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2" fillId="0" borderId="0" xfId="0" applyFont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/>
    </xf>
    <xf numFmtId="0" fontId="14" fillId="4" borderId="38" xfId="0" applyFont="1" applyFill="1" applyBorder="1" applyAlignment="1">
      <alignment horizontal="center"/>
    </xf>
    <xf numFmtId="0" fontId="14" fillId="4" borderId="20" xfId="0" applyFont="1" applyFill="1" applyBorder="1" applyAlignment="1">
      <alignment vertical="center" wrapText="1"/>
    </xf>
    <xf numFmtId="0" fontId="14" fillId="4" borderId="18" xfId="0" applyFont="1" applyFill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4" fillId="0" borderId="20" xfId="0" applyFont="1" applyBorder="1" applyAlignment="1">
      <alignment vertical="center" wrapText="1"/>
    </xf>
    <xf numFmtId="0" fontId="8" fillId="2" borderId="6" xfId="3" applyFont="1" applyFill="1" applyBorder="1" applyAlignment="1">
      <alignment horizontal="center"/>
    </xf>
    <xf numFmtId="49" fontId="8" fillId="2" borderId="6" xfId="3" applyNumberFormat="1" applyFont="1" applyFill="1" applyBorder="1" applyAlignment="1">
      <alignment horizontal="center"/>
    </xf>
    <xf numFmtId="0" fontId="8" fillId="2" borderId="6" xfId="3" applyFont="1" applyFill="1" applyBorder="1"/>
    <xf numFmtId="2" fontId="8" fillId="2" borderId="6" xfId="3" applyNumberFormat="1" applyFont="1" applyFill="1" applyBorder="1"/>
    <xf numFmtId="0" fontId="6" fillId="3" borderId="6" xfId="3" applyFont="1" applyFill="1" applyBorder="1" applyAlignment="1">
      <alignment horizontal="center" vertical="center" wrapText="1"/>
    </xf>
    <xf numFmtId="2" fontId="6" fillId="3" borderId="6" xfId="3" applyNumberFormat="1" applyFont="1" applyFill="1" applyBorder="1" applyAlignment="1">
      <alignment horizontal="center" vertical="center" wrapText="1"/>
    </xf>
    <xf numFmtId="164" fontId="6" fillId="3" borderId="6" xfId="3" applyNumberFormat="1" applyFont="1" applyFill="1" applyBorder="1" applyAlignment="1">
      <alignment horizontal="center" vertical="center" wrapText="1"/>
    </xf>
    <xf numFmtId="0" fontId="3" fillId="0" borderId="6" xfId="3" applyBorder="1" applyAlignment="1">
      <alignment horizontal="center"/>
    </xf>
    <xf numFmtId="0" fontId="3" fillId="0" borderId="6" xfId="3" applyBorder="1"/>
    <xf numFmtId="0" fontId="9" fillId="0" borderId="6" xfId="3" applyFont="1" applyBorder="1" applyAlignment="1">
      <alignment horizontal="center"/>
    </xf>
    <xf numFmtId="165" fontId="3" fillId="0" borderId="6" xfId="3" applyNumberFormat="1" applyBorder="1" applyAlignment="1">
      <alignment horizontal="center"/>
    </xf>
    <xf numFmtId="165" fontId="3" fillId="0" borderId="6" xfId="3" applyNumberFormat="1" applyBorder="1"/>
    <xf numFmtId="1" fontId="3" fillId="0" borderId="6" xfId="3" applyNumberFormat="1" applyBorder="1" applyAlignment="1">
      <alignment horizontal="center"/>
    </xf>
  </cellXfs>
  <cellStyles count="5">
    <cellStyle name="Normal" xfId="0" builtinId="0"/>
    <cellStyle name="Normal 2" xfId="3"/>
    <cellStyle name="Normal 2 2" xfId="1"/>
    <cellStyle name="Porcentaje" xfId="4" builtinId="5"/>
    <cellStyle name="Porcentaj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7"/>
  <sheetViews>
    <sheetView tabSelected="1" topLeftCell="A44" zoomScale="80" zoomScaleNormal="80" workbookViewId="0">
      <selection activeCell="A5" sqref="A5:F86"/>
    </sheetView>
  </sheetViews>
  <sheetFormatPr baseColWidth="10" defaultRowHeight="14.25"/>
  <cols>
    <col min="1" max="1" width="16.42578125" style="4" bestFit="1" customWidth="1"/>
    <col min="2" max="2" width="118" style="4" bestFit="1" customWidth="1"/>
    <col min="3" max="3" width="9.140625" style="4" bestFit="1" customWidth="1"/>
    <col min="4" max="4" width="11.85546875" style="4" bestFit="1" customWidth="1"/>
    <col min="5" max="5" width="14.5703125" style="4" customWidth="1"/>
    <col min="6" max="6" width="15.28515625" style="11" customWidth="1"/>
    <col min="7" max="256" width="11.42578125" style="4"/>
    <col min="257" max="257" width="16.7109375" style="4" customWidth="1"/>
    <col min="258" max="258" width="48.85546875" style="4" customWidth="1"/>
    <col min="259" max="259" width="20.85546875" style="4" customWidth="1"/>
    <col min="260" max="260" width="16.85546875" style="4" customWidth="1"/>
    <col min="261" max="261" width="18.7109375" style="4" customWidth="1"/>
    <col min="262" max="262" width="21.5703125" style="4" customWidth="1"/>
    <col min="263" max="512" width="11.42578125" style="4"/>
    <col min="513" max="513" width="16.7109375" style="4" customWidth="1"/>
    <col min="514" max="514" width="48.85546875" style="4" customWidth="1"/>
    <col min="515" max="515" width="20.85546875" style="4" customWidth="1"/>
    <col min="516" max="516" width="16.85546875" style="4" customWidth="1"/>
    <col min="517" max="517" width="18.7109375" style="4" customWidth="1"/>
    <col min="518" max="518" width="21.5703125" style="4" customWidth="1"/>
    <col min="519" max="768" width="11.42578125" style="4"/>
    <col min="769" max="769" width="16.7109375" style="4" customWidth="1"/>
    <col min="770" max="770" width="48.85546875" style="4" customWidth="1"/>
    <col min="771" max="771" width="20.85546875" style="4" customWidth="1"/>
    <col min="772" max="772" width="16.85546875" style="4" customWidth="1"/>
    <col min="773" max="773" width="18.7109375" style="4" customWidth="1"/>
    <col min="774" max="774" width="21.5703125" style="4" customWidth="1"/>
    <col min="775" max="1024" width="11.42578125" style="4"/>
    <col min="1025" max="1025" width="16.7109375" style="4" customWidth="1"/>
    <col min="1026" max="1026" width="48.85546875" style="4" customWidth="1"/>
    <col min="1027" max="1027" width="20.85546875" style="4" customWidth="1"/>
    <col min="1028" max="1028" width="16.85546875" style="4" customWidth="1"/>
    <col min="1029" max="1029" width="18.7109375" style="4" customWidth="1"/>
    <col min="1030" max="1030" width="21.5703125" style="4" customWidth="1"/>
    <col min="1031" max="1280" width="11.42578125" style="4"/>
    <col min="1281" max="1281" width="16.7109375" style="4" customWidth="1"/>
    <col min="1282" max="1282" width="48.85546875" style="4" customWidth="1"/>
    <col min="1283" max="1283" width="20.85546875" style="4" customWidth="1"/>
    <col min="1284" max="1284" width="16.85546875" style="4" customWidth="1"/>
    <col min="1285" max="1285" width="18.7109375" style="4" customWidth="1"/>
    <col min="1286" max="1286" width="21.5703125" style="4" customWidth="1"/>
    <col min="1287" max="1536" width="11.42578125" style="4"/>
    <col min="1537" max="1537" width="16.7109375" style="4" customWidth="1"/>
    <col min="1538" max="1538" width="48.85546875" style="4" customWidth="1"/>
    <col min="1539" max="1539" width="20.85546875" style="4" customWidth="1"/>
    <col min="1540" max="1540" width="16.85546875" style="4" customWidth="1"/>
    <col min="1541" max="1541" width="18.7109375" style="4" customWidth="1"/>
    <col min="1542" max="1542" width="21.5703125" style="4" customWidth="1"/>
    <col min="1543" max="1792" width="11.42578125" style="4"/>
    <col min="1793" max="1793" width="16.7109375" style="4" customWidth="1"/>
    <col min="1794" max="1794" width="48.85546875" style="4" customWidth="1"/>
    <col min="1795" max="1795" width="20.85546875" style="4" customWidth="1"/>
    <col min="1796" max="1796" width="16.85546875" style="4" customWidth="1"/>
    <col min="1797" max="1797" width="18.7109375" style="4" customWidth="1"/>
    <col min="1798" max="1798" width="21.5703125" style="4" customWidth="1"/>
    <col min="1799" max="2048" width="11.42578125" style="4"/>
    <col min="2049" max="2049" width="16.7109375" style="4" customWidth="1"/>
    <col min="2050" max="2050" width="48.85546875" style="4" customWidth="1"/>
    <col min="2051" max="2051" width="20.85546875" style="4" customWidth="1"/>
    <col min="2052" max="2052" width="16.85546875" style="4" customWidth="1"/>
    <col min="2053" max="2053" width="18.7109375" style="4" customWidth="1"/>
    <col min="2054" max="2054" width="21.5703125" style="4" customWidth="1"/>
    <col min="2055" max="2304" width="11.42578125" style="4"/>
    <col min="2305" max="2305" width="16.7109375" style="4" customWidth="1"/>
    <col min="2306" max="2306" width="48.85546875" style="4" customWidth="1"/>
    <col min="2307" max="2307" width="20.85546875" style="4" customWidth="1"/>
    <col min="2308" max="2308" width="16.85546875" style="4" customWidth="1"/>
    <col min="2309" max="2309" width="18.7109375" style="4" customWidth="1"/>
    <col min="2310" max="2310" width="21.5703125" style="4" customWidth="1"/>
    <col min="2311" max="2560" width="11.42578125" style="4"/>
    <col min="2561" max="2561" width="16.7109375" style="4" customWidth="1"/>
    <col min="2562" max="2562" width="48.85546875" style="4" customWidth="1"/>
    <col min="2563" max="2563" width="20.85546875" style="4" customWidth="1"/>
    <col min="2564" max="2564" width="16.85546875" style="4" customWidth="1"/>
    <col min="2565" max="2565" width="18.7109375" style="4" customWidth="1"/>
    <col min="2566" max="2566" width="21.5703125" style="4" customWidth="1"/>
    <col min="2567" max="2816" width="11.42578125" style="4"/>
    <col min="2817" max="2817" width="16.7109375" style="4" customWidth="1"/>
    <col min="2818" max="2818" width="48.85546875" style="4" customWidth="1"/>
    <col min="2819" max="2819" width="20.85546875" style="4" customWidth="1"/>
    <col min="2820" max="2820" width="16.85546875" style="4" customWidth="1"/>
    <col min="2821" max="2821" width="18.7109375" style="4" customWidth="1"/>
    <col min="2822" max="2822" width="21.5703125" style="4" customWidth="1"/>
    <col min="2823" max="3072" width="11.42578125" style="4"/>
    <col min="3073" max="3073" width="16.7109375" style="4" customWidth="1"/>
    <col min="3074" max="3074" width="48.85546875" style="4" customWidth="1"/>
    <col min="3075" max="3075" width="20.85546875" style="4" customWidth="1"/>
    <col min="3076" max="3076" width="16.85546875" style="4" customWidth="1"/>
    <col min="3077" max="3077" width="18.7109375" style="4" customWidth="1"/>
    <col min="3078" max="3078" width="21.5703125" style="4" customWidth="1"/>
    <col min="3079" max="3328" width="11.42578125" style="4"/>
    <col min="3329" max="3329" width="16.7109375" style="4" customWidth="1"/>
    <col min="3330" max="3330" width="48.85546875" style="4" customWidth="1"/>
    <col min="3331" max="3331" width="20.85546875" style="4" customWidth="1"/>
    <col min="3332" max="3332" width="16.85546875" style="4" customWidth="1"/>
    <col min="3333" max="3333" width="18.7109375" style="4" customWidth="1"/>
    <col min="3334" max="3334" width="21.5703125" style="4" customWidth="1"/>
    <col min="3335" max="3584" width="11.42578125" style="4"/>
    <col min="3585" max="3585" width="16.7109375" style="4" customWidth="1"/>
    <col min="3586" max="3586" width="48.85546875" style="4" customWidth="1"/>
    <col min="3587" max="3587" width="20.85546875" style="4" customWidth="1"/>
    <col min="3588" max="3588" width="16.85546875" style="4" customWidth="1"/>
    <col min="3589" max="3589" width="18.7109375" style="4" customWidth="1"/>
    <col min="3590" max="3590" width="21.5703125" style="4" customWidth="1"/>
    <col min="3591" max="3840" width="11.42578125" style="4"/>
    <col min="3841" max="3841" width="16.7109375" style="4" customWidth="1"/>
    <col min="3842" max="3842" width="48.85546875" style="4" customWidth="1"/>
    <col min="3843" max="3843" width="20.85546875" style="4" customWidth="1"/>
    <col min="3844" max="3844" width="16.85546875" style="4" customWidth="1"/>
    <col min="3845" max="3845" width="18.7109375" style="4" customWidth="1"/>
    <col min="3846" max="3846" width="21.5703125" style="4" customWidth="1"/>
    <col min="3847" max="4096" width="11.42578125" style="4"/>
    <col min="4097" max="4097" width="16.7109375" style="4" customWidth="1"/>
    <col min="4098" max="4098" width="48.85546875" style="4" customWidth="1"/>
    <col min="4099" max="4099" width="20.85546875" style="4" customWidth="1"/>
    <col min="4100" max="4100" width="16.85546875" style="4" customWidth="1"/>
    <col min="4101" max="4101" width="18.7109375" style="4" customWidth="1"/>
    <col min="4102" max="4102" width="21.5703125" style="4" customWidth="1"/>
    <col min="4103" max="4352" width="11.42578125" style="4"/>
    <col min="4353" max="4353" width="16.7109375" style="4" customWidth="1"/>
    <col min="4354" max="4354" width="48.85546875" style="4" customWidth="1"/>
    <col min="4355" max="4355" width="20.85546875" style="4" customWidth="1"/>
    <col min="4356" max="4356" width="16.85546875" style="4" customWidth="1"/>
    <col min="4357" max="4357" width="18.7109375" style="4" customWidth="1"/>
    <col min="4358" max="4358" width="21.5703125" style="4" customWidth="1"/>
    <col min="4359" max="4608" width="11.42578125" style="4"/>
    <col min="4609" max="4609" width="16.7109375" style="4" customWidth="1"/>
    <col min="4610" max="4610" width="48.85546875" style="4" customWidth="1"/>
    <col min="4611" max="4611" width="20.85546875" style="4" customWidth="1"/>
    <col min="4612" max="4612" width="16.85546875" style="4" customWidth="1"/>
    <col min="4613" max="4613" width="18.7109375" style="4" customWidth="1"/>
    <col min="4614" max="4614" width="21.5703125" style="4" customWidth="1"/>
    <col min="4615" max="4864" width="11.42578125" style="4"/>
    <col min="4865" max="4865" width="16.7109375" style="4" customWidth="1"/>
    <col min="4866" max="4866" width="48.85546875" style="4" customWidth="1"/>
    <col min="4867" max="4867" width="20.85546875" style="4" customWidth="1"/>
    <col min="4868" max="4868" width="16.85546875" style="4" customWidth="1"/>
    <col min="4869" max="4869" width="18.7109375" style="4" customWidth="1"/>
    <col min="4870" max="4870" width="21.5703125" style="4" customWidth="1"/>
    <col min="4871" max="5120" width="11.42578125" style="4"/>
    <col min="5121" max="5121" width="16.7109375" style="4" customWidth="1"/>
    <col min="5122" max="5122" width="48.85546875" style="4" customWidth="1"/>
    <col min="5123" max="5123" width="20.85546875" style="4" customWidth="1"/>
    <col min="5124" max="5124" width="16.85546875" style="4" customWidth="1"/>
    <col min="5125" max="5125" width="18.7109375" style="4" customWidth="1"/>
    <col min="5126" max="5126" width="21.5703125" style="4" customWidth="1"/>
    <col min="5127" max="5376" width="11.42578125" style="4"/>
    <col min="5377" max="5377" width="16.7109375" style="4" customWidth="1"/>
    <col min="5378" max="5378" width="48.85546875" style="4" customWidth="1"/>
    <col min="5379" max="5379" width="20.85546875" style="4" customWidth="1"/>
    <col min="5380" max="5380" width="16.85546875" style="4" customWidth="1"/>
    <col min="5381" max="5381" width="18.7109375" style="4" customWidth="1"/>
    <col min="5382" max="5382" width="21.5703125" style="4" customWidth="1"/>
    <col min="5383" max="5632" width="11.42578125" style="4"/>
    <col min="5633" max="5633" width="16.7109375" style="4" customWidth="1"/>
    <col min="5634" max="5634" width="48.85546875" style="4" customWidth="1"/>
    <col min="5635" max="5635" width="20.85546875" style="4" customWidth="1"/>
    <col min="5636" max="5636" width="16.85546875" style="4" customWidth="1"/>
    <col min="5637" max="5637" width="18.7109375" style="4" customWidth="1"/>
    <col min="5638" max="5638" width="21.5703125" style="4" customWidth="1"/>
    <col min="5639" max="5888" width="11.42578125" style="4"/>
    <col min="5889" max="5889" width="16.7109375" style="4" customWidth="1"/>
    <col min="5890" max="5890" width="48.85546875" style="4" customWidth="1"/>
    <col min="5891" max="5891" width="20.85546875" style="4" customWidth="1"/>
    <col min="5892" max="5892" width="16.85546875" style="4" customWidth="1"/>
    <col min="5893" max="5893" width="18.7109375" style="4" customWidth="1"/>
    <col min="5894" max="5894" width="21.5703125" style="4" customWidth="1"/>
    <col min="5895" max="6144" width="11.42578125" style="4"/>
    <col min="6145" max="6145" width="16.7109375" style="4" customWidth="1"/>
    <col min="6146" max="6146" width="48.85546875" style="4" customWidth="1"/>
    <col min="6147" max="6147" width="20.85546875" style="4" customWidth="1"/>
    <col min="6148" max="6148" width="16.85546875" style="4" customWidth="1"/>
    <col min="6149" max="6149" width="18.7109375" style="4" customWidth="1"/>
    <col min="6150" max="6150" width="21.5703125" style="4" customWidth="1"/>
    <col min="6151" max="6400" width="11.42578125" style="4"/>
    <col min="6401" max="6401" width="16.7109375" style="4" customWidth="1"/>
    <col min="6402" max="6402" width="48.85546875" style="4" customWidth="1"/>
    <col min="6403" max="6403" width="20.85546875" style="4" customWidth="1"/>
    <col min="6404" max="6404" width="16.85546875" style="4" customWidth="1"/>
    <col min="6405" max="6405" width="18.7109375" style="4" customWidth="1"/>
    <col min="6406" max="6406" width="21.5703125" style="4" customWidth="1"/>
    <col min="6407" max="6656" width="11.42578125" style="4"/>
    <col min="6657" max="6657" width="16.7109375" style="4" customWidth="1"/>
    <col min="6658" max="6658" width="48.85546875" style="4" customWidth="1"/>
    <col min="6659" max="6659" width="20.85546875" style="4" customWidth="1"/>
    <col min="6660" max="6660" width="16.85546875" style="4" customWidth="1"/>
    <col min="6661" max="6661" width="18.7109375" style="4" customWidth="1"/>
    <col min="6662" max="6662" width="21.5703125" style="4" customWidth="1"/>
    <col min="6663" max="6912" width="11.42578125" style="4"/>
    <col min="6913" max="6913" width="16.7109375" style="4" customWidth="1"/>
    <col min="6914" max="6914" width="48.85546875" style="4" customWidth="1"/>
    <col min="6915" max="6915" width="20.85546875" style="4" customWidth="1"/>
    <col min="6916" max="6916" width="16.85546875" style="4" customWidth="1"/>
    <col min="6917" max="6917" width="18.7109375" style="4" customWidth="1"/>
    <col min="6918" max="6918" width="21.5703125" style="4" customWidth="1"/>
    <col min="6919" max="7168" width="11.42578125" style="4"/>
    <col min="7169" max="7169" width="16.7109375" style="4" customWidth="1"/>
    <col min="7170" max="7170" width="48.85546875" style="4" customWidth="1"/>
    <col min="7171" max="7171" width="20.85546875" style="4" customWidth="1"/>
    <col min="7172" max="7172" width="16.85546875" style="4" customWidth="1"/>
    <col min="7173" max="7173" width="18.7109375" style="4" customWidth="1"/>
    <col min="7174" max="7174" width="21.5703125" style="4" customWidth="1"/>
    <col min="7175" max="7424" width="11.42578125" style="4"/>
    <col min="7425" max="7425" width="16.7109375" style="4" customWidth="1"/>
    <col min="7426" max="7426" width="48.85546875" style="4" customWidth="1"/>
    <col min="7427" max="7427" width="20.85546875" style="4" customWidth="1"/>
    <col min="7428" max="7428" width="16.85546875" style="4" customWidth="1"/>
    <col min="7429" max="7429" width="18.7109375" style="4" customWidth="1"/>
    <col min="7430" max="7430" width="21.5703125" style="4" customWidth="1"/>
    <col min="7431" max="7680" width="11.42578125" style="4"/>
    <col min="7681" max="7681" width="16.7109375" style="4" customWidth="1"/>
    <col min="7682" max="7682" width="48.85546875" style="4" customWidth="1"/>
    <col min="7683" max="7683" width="20.85546875" style="4" customWidth="1"/>
    <col min="7684" max="7684" width="16.85546875" style="4" customWidth="1"/>
    <col min="7685" max="7685" width="18.7109375" style="4" customWidth="1"/>
    <col min="7686" max="7686" width="21.5703125" style="4" customWidth="1"/>
    <col min="7687" max="7936" width="11.42578125" style="4"/>
    <col min="7937" max="7937" width="16.7109375" style="4" customWidth="1"/>
    <col min="7938" max="7938" width="48.85546875" style="4" customWidth="1"/>
    <col min="7939" max="7939" width="20.85546875" style="4" customWidth="1"/>
    <col min="7940" max="7940" width="16.85546875" style="4" customWidth="1"/>
    <col min="7941" max="7941" width="18.7109375" style="4" customWidth="1"/>
    <col min="7942" max="7942" width="21.5703125" style="4" customWidth="1"/>
    <col min="7943" max="8192" width="11.42578125" style="4"/>
    <col min="8193" max="8193" width="16.7109375" style="4" customWidth="1"/>
    <col min="8194" max="8194" width="48.85546875" style="4" customWidth="1"/>
    <col min="8195" max="8195" width="20.85546875" style="4" customWidth="1"/>
    <col min="8196" max="8196" width="16.85546875" style="4" customWidth="1"/>
    <col min="8197" max="8197" width="18.7109375" style="4" customWidth="1"/>
    <col min="8198" max="8198" width="21.5703125" style="4" customWidth="1"/>
    <col min="8199" max="8448" width="11.42578125" style="4"/>
    <col min="8449" max="8449" width="16.7109375" style="4" customWidth="1"/>
    <col min="8450" max="8450" width="48.85546875" style="4" customWidth="1"/>
    <col min="8451" max="8451" width="20.85546875" style="4" customWidth="1"/>
    <col min="8452" max="8452" width="16.85546875" style="4" customWidth="1"/>
    <col min="8453" max="8453" width="18.7109375" style="4" customWidth="1"/>
    <col min="8454" max="8454" width="21.5703125" style="4" customWidth="1"/>
    <col min="8455" max="8704" width="11.42578125" style="4"/>
    <col min="8705" max="8705" width="16.7109375" style="4" customWidth="1"/>
    <col min="8706" max="8706" width="48.85546875" style="4" customWidth="1"/>
    <col min="8707" max="8707" width="20.85546875" style="4" customWidth="1"/>
    <col min="8708" max="8708" width="16.85546875" style="4" customWidth="1"/>
    <col min="8709" max="8709" width="18.7109375" style="4" customWidth="1"/>
    <col min="8710" max="8710" width="21.5703125" style="4" customWidth="1"/>
    <col min="8711" max="8960" width="11.42578125" style="4"/>
    <col min="8961" max="8961" width="16.7109375" style="4" customWidth="1"/>
    <col min="8962" max="8962" width="48.85546875" style="4" customWidth="1"/>
    <col min="8963" max="8963" width="20.85546875" style="4" customWidth="1"/>
    <col min="8964" max="8964" width="16.85546875" style="4" customWidth="1"/>
    <col min="8965" max="8965" width="18.7109375" style="4" customWidth="1"/>
    <col min="8966" max="8966" width="21.5703125" style="4" customWidth="1"/>
    <col min="8967" max="9216" width="11.42578125" style="4"/>
    <col min="9217" max="9217" width="16.7109375" style="4" customWidth="1"/>
    <col min="9218" max="9218" width="48.85546875" style="4" customWidth="1"/>
    <col min="9219" max="9219" width="20.85546875" style="4" customWidth="1"/>
    <col min="9220" max="9220" width="16.85546875" style="4" customWidth="1"/>
    <col min="9221" max="9221" width="18.7109375" style="4" customWidth="1"/>
    <col min="9222" max="9222" width="21.5703125" style="4" customWidth="1"/>
    <col min="9223" max="9472" width="11.42578125" style="4"/>
    <col min="9473" max="9473" width="16.7109375" style="4" customWidth="1"/>
    <col min="9474" max="9474" width="48.85546875" style="4" customWidth="1"/>
    <col min="9475" max="9475" width="20.85546875" style="4" customWidth="1"/>
    <col min="9476" max="9476" width="16.85546875" style="4" customWidth="1"/>
    <col min="9477" max="9477" width="18.7109375" style="4" customWidth="1"/>
    <col min="9478" max="9478" width="21.5703125" style="4" customWidth="1"/>
    <col min="9479" max="9728" width="11.42578125" style="4"/>
    <col min="9729" max="9729" width="16.7109375" style="4" customWidth="1"/>
    <col min="9730" max="9730" width="48.85546875" style="4" customWidth="1"/>
    <col min="9731" max="9731" width="20.85546875" style="4" customWidth="1"/>
    <col min="9732" max="9732" width="16.85546875" style="4" customWidth="1"/>
    <col min="9733" max="9733" width="18.7109375" style="4" customWidth="1"/>
    <col min="9734" max="9734" width="21.5703125" style="4" customWidth="1"/>
    <col min="9735" max="9984" width="11.42578125" style="4"/>
    <col min="9985" max="9985" width="16.7109375" style="4" customWidth="1"/>
    <col min="9986" max="9986" width="48.85546875" style="4" customWidth="1"/>
    <col min="9987" max="9987" width="20.85546875" style="4" customWidth="1"/>
    <col min="9988" max="9988" width="16.85546875" style="4" customWidth="1"/>
    <col min="9989" max="9989" width="18.7109375" style="4" customWidth="1"/>
    <col min="9990" max="9990" width="21.5703125" style="4" customWidth="1"/>
    <col min="9991" max="10240" width="11.42578125" style="4"/>
    <col min="10241" max="10241" width="16.7109375" style="4" customWidth="1"/>
    <col min="10242" max="10242" width="48.85546875" style="4" customWidth="1"/>
    <col min="10243" max="10243" width="20.85546875" style="4" customWidth="1"/>
    <col min="10244" max="10244" width="16.85546875" style="4" customWidth="1"/>
    <col min="10245" max="10245" width="18.7109375" style="4" customWidth="1"/>
    <col min="10246" max="10246" width="21.5703125" style="4" customWidth="1"/>
    <col min="10247" max="10496" width="11.42578125" style="4"/>
    <col min="10497" max="10497" width="16.7109375" style="4" customWidth="1"/>
    <col min="10498" max="10498" width="48.85546875" style="4" customWidth="1"/>
    <col min="10499" max="10499" width="20.85546875" style="4" customWidth="1"/>
    <col min="10500" max="10500" width="16.85546875" style="4" customWidth="1"/>
    <col min="10501" max="10501" width="18.7109375" style="4" customWidth="1"/>
    <col min="10502" max="10502" width="21.5703125" style="4" customWidth="1"/>
    <col min="10503" max="10752" width="11.42578125" style="4"/>
    <col min="10753" max="10753" width="16.7109375" style="4" customWidth="1"/>
    <col min="10754" max="10754" width="48.85546875" style="4" customWidth="1"/>
    <col min="10755" max="10755" width="20.85546875" style="4" customWidth="1"/>
    <col min="10756" max="10756" width="16.85546875" style="4" customWidth="1"/>
    <col min="10757" max="10757" width="18.7109375" style="4" customWidth="1"/>
    <col min="10758" max="10758" width="21.5703125" style="4" customWidth="1"/>
    <col min="10759" max="11008" width="11.42578125" style="4"/>
    <col min="11009" max="11009" width="16.7109375" style="4" customWidth="1"/>
    <col min="11010" max="11010" width="48.85546875" style="4" customWidth="1"/>
    <col min="11011" max="11011" width="20.85546875" style="4" customWidth="1"/>
    <col min="11012" max="11012" width="16.85546875" style="4" customWidth="1"/>
    <col min="11013" max="11013" width="18.7109375" style="4" customWidth="1"/>
    <col min="11014" max="11014" width="21.5703125" style="4" customWidth="1"/>
    <col min="11015" max="11264" width="11.42578125" style="4"/>
    <col min="11265" max="11265" width="16.7109375" style="4" customWidth="1"/>
    <col min="11266" max="11266" width="48.85546875" style="4" customWidth="1"/>
    <col min="11267" max="11267" width="20.85546875" style="4" customWidth="1"/>
    <col min="11268" max="11268" width="16.85546875" style="4" customWidth="1"/>
    <col min="11269" max="11269" width="18.7109375" style="4" customWidth="1"/>
    <col min="11270" max="11270" width="21.5703125" style="4" customWidth="1"/>
    <col min="11271" max="11520" width="11.42578125" style="4"/>
    <col min="11521" max="11521" width="16.7109375" style="4" customWidth="1"/>
    <col min="11522" max="11522" width="48.85546875" style="4" customWidth="1"/>
    <col min="11523" max="11523" width="20.85546875" style="4" customWidth="1"/>
    <col min="11524" max="11524" width="16.85546875" style="4" customWidth="1"/>
    <col min="11525" max="11525" width="18.7109375" style="4" customWidth="1"/>
    <col min="11526" max="11526" width="21.5703125" style="4" customWidth="1"/>
    <col min="11527" max="11776" width="11.42578125" style="4"/>
    <col min="11777" max="11777" width="16.7109375" style="4" customWidth="1"/>
    <col min="11778" max="11778" width="48.85546875" style="4" customWidth="1"/>
    <col min="11779" max="11779" width="20.85546875" style="4" customWidth="1"/>
    <col min="11780" max="11780" width="16.85546875" style="4" customWidth="1"/>
    <col min="11781" max="11781" width="18.7109375" style="4" customWidth="1"/>
    <col min="11782" max="11782" width="21.5703125" style="4" customWidth="1"/>
    <col min="11783" max="12032" width="11.42578125" style="4"/>
    <col min="12033" max="12033" width="16.7109375" style="4" customWidth="1"/>
    <col min="12034" max="12034" width="48.85546875" style="4" customWidth="1"/>
    <col min="12035" max="12035" width="20.85546875" style="4" customWidth="1"/>
    <col min="12036" max="12036" width="16.85546875" style="4" customWidth="1"/>
    <col min="12037" max="12037" width="18.7109375" style="4" customWidth="1"/>
    <col min="12038" max="12038" width="21.5703125" style="4" customWidth="1"/>
    <col min="12039" max="12288" width="11.42578125" style="4"/>
    <col min="12289" max="12289" width="16.7109375" style="4" customWidth="1"/>
    <col min="12290" max="12290" width="48.85546875" style="4" customWidth="1"/>
    <col min="12291" max="12291" width="20.85546875" style="4" customWidth="1"/>
    <col min="12292" max="12292" width="16.85546875" style="4" customWidth="1"/>
    <col min="12293" max="12293" width="18.7109375" style="4" customWidth="1"/>
    <col min="12294" max="12294" width="21.5703125" style="4" customWidth="1"/>
    <col min="12295" max="12544" width="11.42578125" style="4"/>
    <col min="12545" max="12545" width="16.7109375" style="4" customWidth="1"/>
    <col min="12546" max="12546" width="48.85546875" style="4" customWidth="1"/>
    <col min="12547" max="12547" width="20.85546875" style="4" customWidth="1"/>
    <col min="12548" max="12548" width="16.85546875" style="4" customWidth="1"/>
    <col min="12549" max="12549" width="18.7109375" style="4" customWidth="1"/>
    <col min="12550" max="12550" width="21.5703125" style="4" customWidth="1"/>
    <col min="12551" max="12800" width="11.42578125" style="4"/>
    <col min="12801" max="12801" width="16.7109375" style="4" customWidth="1"/>
    <col min="12802" max="12802" width="48.85546875" style="4" customWidth="1"/>
    <col min="12803" max="12803" width="20.85546875" style="4" customWidth="1"/>
    <col min="12804" max="12804" width="16.85546875" style="4" customWidth="1"/>
    <col min="12805" max="12805" width="18.7109375" style="4" customWidth="1"/>
    <col min="12806" max="12806" width="21.5703125" style="4" customWidth="1"/>
    <col min="12807" max="13056" width="11.42578125" style="4"/>
    <col min="13057" max="13057" width="16.7109375" style="4" customWidth="1"/>
    <col min="13058" max="13058" width="48.85546875" style="4" customWidth="1"/>
    <col min="13059" max="13059" width="20.85546875" style="4" customWidth="1"/>
    <col min="13060" max="13060" width="16.85546875" style="4" customWidth="1"/>
    <col min="13061" max="13061" width="18.7109375" style="4" customWidth="1"/>
    <col min="13062" max="13062" width="21.5703125" style="4" customWidth="1"/>
    <col min="13063" max="13312" width="11.42578125" style="4"/>
    <col min="13313" max="13313" width="16.7109375" style="4" customWidth="1"/>
    <col min="13314" max="13314" width="48.85546875" style="4" customWidth="1"/>
    <col min="13315" max="13315" width="20.85546875" style="4" customWidth="1"/>
    <col min="13316" max="13316" width="16.85546875" style="4" customWidth="1"/>
    <col min="13317" max="13317" width="18.7109375" style="4" customWidth="1"/>
    <col min="13318" max="13318" width="21.5703125" style="4" customWidth="1"/>
    <col min="13319" max="13568" width="11.42578125" style="4"/>
    <col min="13569" max="13569" width="16.7109375" style="4" customWidth="1"/>
    <col min="13570" max="13570" width="48.85546875" style="4" customWidth="1"/>
    <col min="13571" max="13571" width="20.85546875" style="4" customWidth="1"/>
    <col min="13572" max="13572" width="16.85546875" style="4" customWidth="1"/>
    <col min="13573" max="13573" width="18.7109375" style="4" customWidth="1"/>
    <col min="13574" max="13574" width="21.5703125" style="4" customWidth="1"/>
    <col min="13575" max="13824" width="11.42578125" style="4"/>
    <col min="13825" max="13825" width="16.7109375" style="4" customWidth="1"/>
    <col min="13826" max="13826" width="48.85546875" style="4" customWidth="1"/>
    <col min="13827" max="13827" width="20.85546875" style="4" customWidth="1"/>
    <col min="13828" max="13828" width="16.85546875" style="4" customWidth="1"/>
    <col min="13829" max="13829" width="18.7109375" style="4" customWidth="1"/>
    <col min="13830" max="13830" width="21.5703125" style="4" customWidth="1"/>
    <col min="13831" max="14080" width="11.42578125" style="4"/>
    <col min="14081" max="14081" width="16.7109375" style="4" customWidth="1"/>
    <col min="14082" max="14082" width="48.85546875" style="4" customWidth="1"/>
    <col min="14083" max="14083" width="20.85546875" style="4" customWidth="1"/>
    <col min="14084" max="14084" width="16.85546875" style="4" customWidth="1"/>
    <col min="14085" max="14085" width="18.7109375" style="4" customWidth="1"/>
    <col min="14086" max="14086" width="21.5703125" style="4" customWidth="1"/>
    <col min="14087" max="14336" width="11.42578125" style="4"/>
    <col min="14337" max="14337" width="16.7109375" style="4" customWidth="1"/>
    <col min="14338" max="14338" width="48.85546875" style="4" customWidth="1"/>
    <col min="14339" max="14339" width="20.85546875" style="4" customWidth="1"/>
    <col min="14340" max="14340" width="16.85546875" style="4" customWidth="1"/>
    <col min="14341" max="14341" width="18.7109375" style="4" customWidth="1"/>
    <col min="14342" max="14342" width="21.5703125" style="4" customWidth="1"/>
    <col min="14343" max="14592" width="11.42578125" style="4"/>
    <col min="14593" max="14593" width="16.7109375" style="4" customWidth="1"/>
    <col min="14594" max="14594" width="48.85546875" style="4" customWidth="1"/>
    <col min="14595" max="14595" width="20.85546875" style="4" customWidth="1"/>
    <col min="14596" max="14596" width="16.85546875" style="4" customWidth="1"/>
    <col min="14597" max="14597" width="18.7109375" style="4" customWidth="1"/>
    <col min="14598" max="14598" width="21.5703125" style="4" customWidth="1"/>
    <col min="14599" max="14848" width="11.42578125" style="4"/>
    <col min="14849" max="14849" width="16.7109375" style="4" customWidth="1"/>
    <col min="14850" max="14850" width="48.85546875" style="4" customWidth="1"/>
    <col min="14851" max="14851" width="20.85546875" style="4" customWidth="1"/>
    <col min="14852" max="14852" width="16.85546875" style="4" customWidth="1"/>
    <col min="14853" max="14853" width="18.7109375" style="4" customWidth="1"/>
    <col min="14854" max="14854" width="21.5703125" style="4" customWidth="1"/>
    <col min="14855" max="15104" width="11.42578125" style="4"/>
    <col min="15105" max="15105" width="16.7109375" style="4" customWidth="1"/>
    <col min="15106" max="15106" width="48.85546875" style="4" customWidth="1"/>
    <col min="15107" max="15107" width="20.85546875" style="4" customWidth="1"/>
    <col min="15108" max="15108" width="16.85546875" style="4" customWidth="1"/>
    <col min="15109" max="15109" width="18.7109375" style="4" customWidth="1"/>
    <col min="15110" max="15110" width="21.5703125" style="4" customWidth="1"/>
    <col min="15111" max="15360" width="11.42578125" style="4"/>
    <col min="15361" max="15361" width="16.7109375" style="4" customWidth="1"/>
    <col min="15362" max="15362" width="48.85546875" style="4" customWidth="1"/>
    <col min="15363" max="15363" width="20.85546875" style="4" customWidth="1"/>
    <col min="15364" max="15364" width="16.85546875" style="4" customWidth="1"/>
    <col min="15365" max="15365" width="18.7109375" style="4" customWidth="1"/>
    <col min="15366" max="15366" width="21.5703125" style="4" customWidth="1"/>
    <col min="15367" max="15616" width="11.42578125" style="4"/>
    <col min="15617" max="15617" width="16.7109375" style="4" customWidth="1"/>
    <col min="15618" max="15618" width="48.85546875" style="4" customWidth="1"/>
    <col min="15619" max="15619" width="20.85546875" style="4" customWidth="1"/>
    <col min="15620" max="15620" width="16.85546875" style="4" customWidth="1"/>
    <col min="15621" max="15621" width="18.7109375" style="4" customWidth="1"/>
    <col min="15622" max="15622" width="21.5703125" style="4" customWidth="1"/>
    <col min="15623" max="15872" width="11.42578125" style="4"/>
    <col min="15873" max="15873" width="16.7109375" style="4" customWidth="1"/>
    <col min="15874" max="15874" width="48.85546875" style="4" customWidth="1"/>
    <col min="15875" max="15875" width="20.85546875" style="4" customWidth="1"/>
    <col min="15876" max="15876" width="16.85546875" style="4" customWidth="1"/>
    <col min="15877" max="15877" width="18.7109375" style="4" customWidth="1"/>
    <col min="15878" max="15878" width="21.5703125" style="4" customWidth="1"/>
    <col min="15879" max="16128" width="11.42578125" style="4"/>
    <col min="16129" max="16129" width="16.7109375" style="4" customWidth="1"/>
    <col min="16130" max="16130" width="48.85546875" style="4" customWidth="1"/>
    <col min="16131" max="16131" width="20.85546875" style="4" customWidth="1"/>
    <col min="16132" max="16132" width="16.85546875" style="4" customWidth="1"/>
    <col min="16133" max="16133" width="18.7109375" style="4" customWidth="1"/>
    <col min="16134" max="16134" width="21.5703125" style="4" customWidth="1"/>
    <col min="16135" max="16384" width="11.42578125" style="4"/>
  </cols>
  <sheetData>
    <row r="1" spans="1:6" ht="15">
      <c r="A1" s="90" t="s">
        <v>57</v>
      </c>
      <c r="B1" s="90"/>
      <c r="C1" s="90"/>
      <c r="D1" s="90"/>
      <c r="E1" s="90"/>
      <c r="F1" s="90"/>
    </row>
    <row r="2" spans="1:6">
      <c r="A2" s="1"/>
      <c r="B2" s="2"/>
      <c r="C2" s="2"/>
      <c r="D2" s="3"/>
      <c r="E2" s="3"/>
      <c r="F2" s="3"/>
    </row>
    <row r="3" spans="1:6">
      <c r="A3" s="1"/>
      <c r="B3" s="2"/>
      <c r="C3" s="2"/>
      <c r="D3" s="3"/>
      <c r="E3" s="3"/>
      <c r="F3" s="3"/>
    </row>
    <row r="4" spans="1:6">
      <c r="A4" s="1"/>
      <c r="B4" s="2"/>
      <c r="C4" s="2"/>
      <c r="D4" s="3"/>
      <c r="E4" s="5"/>
      <c r="F4" s="3"/>
    </row>
    <row r="5" spans="1:6" ht="15">
      <c r="A5" s="142" t="s">
        <v>58</v>
      </c>
      <c r="B5" s="143" t="s">
        <v>269</v>
      </c>
      <c r="C5" s="144"/>
      <c r="D5" s="144"/>
      <c r="E5" s="144" t="s">
        <v>59</v>
      </c>
      <c r="F5" s="145">
        <f>SUM(F8:F65535)</f>
        <v>76586.770399999994</v>
      </c>
    </row>
    <row r="6" spans="1:6" ht="18" customHeight="1">
      <c r="A6" s="146" t="s">
        <v>270</v>
      </c>
      <c r="B6" s="146"/>
      <c r="C6" s="146"/>
      <c r="D6" s="146"/>
      <c r="E6" s="146"/>
      <c r="F6" s="146"/>
    </row>
    <row r="7" spans="1:6" ht="30">
      <c r="A7" s="147" t="s">
        <v>60</v>
      </c>
      <c r="B7" s="147" t="s">
        <v>61</v>
      </c>
      <c r="C7" s="147" t="s">
        <v>3</v>
      </c>
      <c r="D7" s="148" t="s">
        <v>2</v>
      </c>
      <c r="E7" s="148" t="s">
        <v>62</v>
      </c>
      <c r="F7" s="148" t="s">
        <v>63</v>
      </c>
    </row>
    <row r="8" spans="1:6" ht="15">
      <c r="A8" s="149">
        <v>1</v>
      </c>
      <c r="B8" s="150" t="s">
        <v>0</v>
      </c>
      <c r="C8" s="151" t="s">
        <v>1</v>
      </c>
      <c r="D8" s="149">
        <v>55</v>
      </c>
      <c r="E8" s="152">
        <v>28.18</v>
      </c>
      <c r="F8" s="153">
        <f>+D8*E8</f>
        <v>1549.9</v>
      </c>
    </row>
    <row r="9" spans="1:6" ht="15">
      <c r="A9" s="149">
        <v>2</v>
      </c>
      <c r="B9" s="150" t="s">
        <v>4</v>
      </c>
      <c r="C9" s="151" t="s">
        <v>5</v>
      </c>
      <c r="D9" s="149">
        <v>0.4</v>
      </c>
      <c r="E9" s="152">
        <v>323.94</v>
      </c>
      <c r="F9" s="153">
        <f t="shared" ref="F9:F72" si="0">+D9*E9</f>
        <v>129.57599999999999</v>
      </c>
    </row>
    <row r="10" spans="1:6" ht="15">
      <c r="A10" s="149">
        <v>3</v>
      </c>
      <c r="B10" s="150" t="s">
        <v>6</v>
      </c>
      <c r="C10" s="151" t="s">
        <v>1</v>
      </c>
      <c r="D10" s="149">
        <v>1</v>
      </c>
      <c r="E10" s="152">
        <v>683.81</v>
      </c>
      <c r="F10" s="153">
        <f t="shared" si="0"/>
        <v>683.81</v>
      </c>
    </row>
    <row r="11" spans="1:6" ht="15">
      <c r="A11" s="149">
        <v>4</v>
      </c>
      <c r="B11" s="150" t="s">
        <v>7</v>
      </c>
      <c r="C11" s="149" t="s">
        <v>1</v>
      </c>
      <c r="D11" s="149">
        <v>1</v>
      </c>
      <c r="E11" s="152">
        <v>561.91</v>
      </c>
      <c r="F11" s="153">
        <f t="shared" si="0"/>
        <v>561.91</v>
      </c>
    </row>
    <row r="12" spans="1:6" ht="15">
      <c r="A12" s="149">
        <v>5</v>
      </c>
      <c r="B12" s="150" t="s">
        <v>8</v>
      </c>
      <c r="C12" s="149" t="s">
        <v>1</v>
      </c>
      <c r="D12" s="149">
        <v>24</v>
      </c>
      <c r="E12" s="152">
        <v>315.58</v>
      </c>
      <c r="F12" s="153">
        <f t="shared" si="0"/>
        <v>7573.92</v>
      </c>
    </row>
    <row r="13" spans="1:6" ht="15">
      <c r="A13" s="149">
        <v>6</v>
      </c>
      <c r="B13" s="150" t="s">
        <v>9</v>
      </c>
      <c r="C13" s="149" t="s">
        <v>1</v>
      </c>
      <c r="D13" s="149">
        <v>12</v>
      </c>
      <c r="E13" s="152">
        <v>436.03999999999996</v>
      </c>
      <c r="F13" s="153">
        <f t="shared" si="0"/>
        <v>5232.4799999999996</v>
      </c>
    </row>
    <row r="14" spans="1:6" ht="15">
      <c r="A14" s="149">
        <v>7</v>
      </c>
      <c r="B14" s="150" t="s">
        <v>10</v>
      </c>
      <c r="C14" s="149" t="s">
        <v>1</v>
      </c>
      <c r="D14" s="149">
        <v>6</v>
      </c>
      <c r="E14" s="152">
        <v>297.3</v>
      </c>
      <c r="F14" s="153">
        <f t="shared" si="0"/>
        <v>1783.8000000000002</v>
      </c>
    </row>
    <row r="15" spans="1:6" ht="15">
      <c r="A15" s="149">
        <v>8</v>
      </c>
      <c r="B15" s="150" t="s">
        <v>11</v>
      </c>
      <c r="C15" s="149" t="s">
        <v>1</v>
      </c>
      <c r="D15" s="149">
        <v>5</v>
      </c>
      <c r="E15" s="152">
        <v>386.92</v>
      </c>
      <c r="F15" s="153">
        <f t="shared" si="0"/>
        <v>1934.6000000000001</v>
      </c>
    </row>
    <row r="16" spans="1:6" ht="15">
      <c r="A16" s="149">
        <v>9</v>
      </c>
      <c r="B16" s="150" t="s">
        <v>12</v>
      </c>
      <c r="C16" s="149" t="s">
        <v>1</v>
      </c>
      <c r="D16" s="149">
        <v>14</v>
      </c>
      <c r="E16" s="152">
        <v>145.41</v>
      </c>
      <c r="F16" s="153">
        <f t="shared" si="0"/>
        <v>2035.74</v>
      </c>
    </row>
    <row r="17" spans="1:6" ht="15">
      <c r="A17" s="149">
        <v>10</v>
      </c>
      <c r="B17" s="150" t="s">
        <v>14</v>
      </c>
      <c r="C17" s="149" t="s">
        <v>1</v>
      </c>
      <c r="D17" s="149">
        <v>14</v>
      </c>
      <c r="E17" s="152">
        <v>166.63</v>
      </c>
      <c r="F17" s="153">
        <f t="shared" si="0"/>
        <v>2332.8199999999997</v>
      </c>
    </row>
    <row r="18" spans="1:6" ht="15">
      <c r="A18" s="149">
        <v>11</v>
      </c>
      <c r="B18" s="150" t="s">
        <v>15</v>
      </c>
      <c r="C18" s="149" t="s">
        <v>1</v>
      </c>
      <c r="D18" s="149">
        <v>1</v>
      </c>
      <c r="E18" s="152">
        <v>130.16</v>
      </c>
      <c r="F18" s="153">
        <f t="shared" si="0"/>
        <v>130.16</v>
      </c>
    </row>
    <row r="19" spans="1:6" ht="15">
      <c r="A19" s="149">
        <v>12</v>
      </c>
      <c r="B19" s="150" t="s">
        <v>64</v>
      </c>
      <c r="C19" s="149" t="s">
        <v>1</v>
      </c>
      <c r="D19" s="149">
        <v>1</v>
      </c>
      <c r="E19" s="152">
        <v>148.82</v>
      </c>
      <c r="F19" s="153">
        <f t="shared" si="0"/>
        <v>148.82</v>
      </c>
    </row>
    <row r="20" spans="1:6" ht="15">
      <c r="A20" s="149">
        <v>13</v>
      </c>
      <c r="B20" s="150" t="s">
        <v>240</v>
      </c>
      <c r="C20" s="149" t="s">
        <v>1</v>
      </c>
      <c r="D20" s="149">
        <v>1</v>
      </c>
      <c r="E20" s="152">
        <v>79.260000000000005</v>
      </c>
      <c r="F20" s="153">
        <f t="shared" si="0"/>
        <v>79.260000000000005</v>
      </c>
    </row>
    <row r="21" spans="1:6" ht="15">
      <c r="A21" s="149">
        <v>14</v>
      </c>
      <c r="B21" s="150" t="s">
        <v>16</v>
      </c>
      <c r="C21" s="149" t="s">
        <v>1</v>
      </c>
      <c r="D21" s="149">
        <v>6</v>
      </c>
      <c r="E21" s="152">
        <v>105.06</v>
      </c>
      <c r="F21" s="153">
        <f t="shared" si="0"/>
        <v>630.36</v>
      </c>
    </row>
    <row r="22" spans="1:6" ht="15">
      <c r="A22" s="149">
        <v>15</v>
      </c>
      <c r="B22" s="150" t="s">
        <v>17</v>
      </c>
      <c r="C22" s="149" t="s">
        <v>1</v>
      </c>
      <c r="D22" s="149">
        <v>5</v>
      </c>
      <c r="E22" s="152">
        <v>142.6</v>
      </c>
      <c r="F22" s="153">
        <f t="shared" si="0"/>
        <v>713</v>
      </c>
    </row>
    <row r="23" spans="1:6" ht="15">
      <c r="A23" s="149">
        <v>16</v>
      </c>
      <c r="B23" s="150" t="s">
        <v>241</v>
      </c>
      <c r="C23" s="149" t="s">
        <v>1</v>
      </c>
      <c r="D23" s="154">
        <v>1</v>
      </c>
      <c r="E23" s="152">
        <v>113.12</v>
      </c>
      <c r="F23" s="153">
        <f t="shared" si="0"/>
        <v>113.12</v>
      </c>
    </row>
    <row r="24" spans="1:6" ht="15">
      <c r="A24" s="149">
        <v>17</v>
      </c>
      <c r="B24" s="150" t="s">
        <v>65</v>
      </c>
      <c r="C24" s="149" t="s">
        <v>1</v>
      </c>
      <c r="D24" s="154">
        <v>1</v>
      </c>
      <c r="E24" s="152">
        <v>70.55</v>
      </c>
      <c r="F24" s="153">
        <f t="shared" si="0"/>
        <v>70.55</v>
      </c>
    </row>
    <row r="25" spans="1:6" ht="15">
      <c r="A25" s="149">
        <v>18</v>
      </c>
      <c r="B25" s="150" t="s">
        <v>242</v>
      </c>
      <c r="C25" s="149" t="s">
        <v>1</v>
      </c>
      <c r="D25" s="154">
        <v>1</v>
      </c>
      <c r="E25" s="152">
        <v>1296.6000000000001</v>
      </c>
      <c r="F25" s="153">
        <f t="shared" si="0"/>
        <v>1296.6000000000001</v>
      </c>
    </row>
    <row r="26" spans="1:6" ht="15">
      <c r="A26" s="149">
        <v>19</v>
      </c>
      <c r="B26" s="150" t="s">
        <v>18</v>
      </c>
      <c r="C26" s="149" t="s">
        <v>1</v>
      </c>
      <c r="D26" s="154">
        <v>2</v>
      </c>
      <c r="E26" s="152">
        <v>1063.26</v>
      </c>
      <c r="F26" s="153">
        <f t="shared" si="0"/>
        <v>2126.52</v>
      </c>
    </row>
    <row r="27" spans="1:6" ht="15">
      <c r="A27" s="149">
        <v>20</v>
      </c>
      <c r="B27" s="150" t="s">
        <v>19</v>
      </c>
      <c r="C27" s="149" t="s">
        <v>1</v>
      </c>
      <c r="D27" s="154">
        <v>2</v>
      </c>
      <c r="E27" s="152">
        <v>927.43</v>
      </c>
      <c r="F27" s="153">
        <f t="shared" si="0"/>
        <v>1854.86</v>
      </c>
    </row>
    <row r="28" spans="1:6" ht="15">
      <c r="A28" s="149">
        <v>21</v>
      </c>
      <c r="B28" s="150" t="s">
        <v>20</v>
      </c>
      <c r="C28" s="149" t="s">
        <v>1</v>
      </c>
      <c r="D28" s="154">
        <v>47</v>
      </c>
      <c r="E28" s="152">
        <v>235.79</v>
      </c>
      <c r="F28" s="153">
        <f t="shared" si="0"/>
        <v>11082.13</v>
      </c>
    </row>
    <row r="29" spans="1:6" ht="15">
      <c r="A29" s="149">
        <v>22</v>
      </c>
      <c r="B29" s="150" t="s">
        <v>21</v>
      </c>
      <c r="C29" s="149" t="s">
        <v>1</v>
      </c>
      <c r="D29" s="149">
        <v>5</v>
      </c>
      <c r="E29" s="152">
        <v>151.53</v>
      </c>
      <c r="F29" s="153">
        <f t="shared" si="0"/>
        <v>757.65</v>
      </c>
    </row>
    <row r="30" spans="1:6" ht="15">
      <c r="A30" s="149">
        <v>23</v>
      </c>
      <c r="B30" s="150" t="s">
        <v>243</v>
      </c>
      <c r="C30" s="149" t="s">
        <v>1</v>
      </c>
      <c r="D30" s="149">
        <v>2</v>
      </c>
      <c r="E30" s="152">
        <v>131.25</v>
      </c>
      <c r="F30" s="153">
        <f t="shared" si="0"/>
        <v>262.5</v>
      </c>
    </row>
    <row r="31" spans="1:6" ht="15">
      <c r="A31" s="149">
        <v>24</v>
      </c>
      <c r="B31" s="150" t="s">
        <v>22</v>
      </c>
      <c r="C31" s="149" t="s">
        <v>1</v>
      </c>
      <c r="D31" s="149">
        <v>9</v>
      </c>
      <c r="E31" s="152">
        <v>27.86</v>
      </c>
      <c r="F31" s="153">
        <f t="shared" si="0"/>
        <v>250.74</v>
      </c>
    </row>
    <row r="32" spans="1:6" ht="15">
      <c r="A32" s="149">
        <v>25</v>
      </c>
      <c r="B32" s="150" t="s">
        <v>23</v>
      </c>
      <c r="C32" s="149" t="s">
        <v>1</v>
      </c>
      <c r="D32" s="149">
        <v>11</v>
      </c>
      <c r="E32" s="152">
        <v>36.31</v>
      </c>
      <c r="F32" s="153">
        <f t="shared" si="0"/>
        <v>399.41</v>
      </c>
    </row>
    <row r="33" spans="1:6" ht="15">
      <c r="A33" s="149">
        <v>26</v>
      </c>
      <c r="B33" s="150" t="s">
        <v>24</v>
      </c>
      <c r="C33" s="149" t="s">
        <v>1</v>
      </c>
      <c r="D33" s="149">
        <v>8</v>
      </c>
      <c r="E33" s="152">
        <v>41.18</v>
      </c>
      <c r="F33" s="153">
        <f t="shared" si="0"/>
        <v>329.44</v>
      </c>
    </row>
    <row r="34" spans="1:6" ht="15">
      <c r="A34" s="149">
        <v>27</v>
      </c>
      <c r="B34" s="150" t="s">
        <v>25</v>
      </c>
      <c r="C34" s="149" t="s">
        <v>1</v>
      </c>
      <c r="D34" s="149">
        <v>6</v>
      </c>
      <c r="E34" s="152">
        <v>77.680000000000007</v>
      </c>
      <c r="F34" s="153">
        <f t="shared" si="0"/>
        <v>466.08000000000004</v>
      </c>
    </row>
    <row r="35" spans="1:6" ht="15">
      <c r="A35" s="149">
        <v>28</v>
      </c>
      <c r="B35" s="150" t="s">
        <v>26</v>
      </c>
      <c r="C35" s="149" t="s">
        <v>1</v>
      </c>
      <c r="D35" s="149">
        <v>1</v>
      </c>
      <c r="E35" s="152">
        <v>20.38</v>
      </c>
      <c r="F35" s="153">
        <f t="shared" si="0"/>
        <v>20.38</v>
      </c>
    </row>
    <row r="36" spans="1:6" ht="15">
      <c r="A36" s="149">
        <v>29</v>
      </c>
      <c r="B36" s="150" t="s">
        <v>27</v>
      </c>
      <c r="C36" s="149" t="s">
        <v>1</v>
      </c>
      <c r="D36" s="149">
        <v>23</v>
      </c>
      <c r="E36" s="152">
        <v>19.560000000000002</v>
      </c>
      <c r="F36" s="153">
        <f t="shared" si="0"/>
        <v>449.88000000000005</v>
      </c>
    </row>
    <row r="37" spans="1:6" ht="15">
      <c r="A37" s="149">
        <v>30</v>
      </c>
      <c r="B37" s="150" t="s">
        <v>28</v>
      </c>
      <c r="C37" s="149" t="s">
        <v>1</v>
      </c>
      <c r="D37" s="149">
        <v>3</v>
      </c>
      <c r="E37" s="152">
        <v>26.38</v>
      </c>
      <c r="F37" s="153">
        <f t="shared" si="0"/>
        <v>79.14</v>
      </c>
    </row>
    <row r="38" spans="1:6" ht="15">
      <c r="A38" s="149">
        <v>31</v>
      </c>
      <c r="B38" s="150" t="s">
        <v>29</v>
      </c>
      <c r="C38" s="149" t="s">
        <v>1</v>
      </c>
      <c r="D38" s="149">
        <v>47</v>
      </c>
      <c r="E38" s="152">
        <v>37.54</v>
      </c>
      <c r="F38" s="153">
        <f t="shared" si="0"/>
        <v>1764.3799999999999</v>
      </c>
    </row>
    <row r="39" spans="1:6" ht="15">
      <c r="A39" s="149">
        <v>32</v>
      </c>
      <c r="B39" s="150" t="s">
        <v>30</v>
      </c>
      <c r="C39" s="149" t="s">
        <v>1</v>
      </c>
      <c r="D39" s="149">
        <v>24</v>
      </c>
      <c r="E39" s="152">
        <v>34.1</v>
      </c>
      <c r="F39" s="153">
        <f t="shared" si="0"/>
        <v>818.40000000000009</v>
      </c>
    </row>
    <row r="40" spans="1:6" ht="15">
      <c r="A40" s="149">
        <v>33</v>
      </c>
      <c r="B40" s="150" t="s">
        <v>31</v>
      </c>
      <c r="C40" s="149" t="s">
        <v>1</v>
      </c>
      <c r="D40" s="149">
        <v>5</v>
      </c>
      <c r="E40" s="152">
        <v>35.97</v>
      </c>
      <c r="F40" s="153">
        <f t="shared" si="0"/>
        <v>179.85</v>
      </c>
    </row>
    <row r="41" spans="1:6" ht="15">
      <c r="A41" s="149">
        <v>34</v>
      </c>
      <c r="B41" s="150" t="s">
        <v>66</v>
      </c>
      <c r="C41" s="149" t="s">
        <v>1</v>
      </c>
      <c r="D41" s="149">
        <v>4</v>
      </c>
      <c r="E41" s="152">
        <v>60.13</v>
      </c>
      <c r="F41" s="153">
        <f t="shared" si="0"/>
        <v>240.52</v>
      </c>
    </row>
    <row r="42" spans="1:6" ht="15">
      <c r="A42" s="149">
        <v>35</v>
      </c>
      <c r="B42" s="150" t="s">
        <v>244</v>
      </c>
      <c r="C42" s="149" t="s">
        <v>1</v>
      </c>
      <c r="D42" s="149">
        <v>1</v>
      </c>
      <c r="E42" s="152">
        <v>43.25</v>
      </c>
      <c r="F42" s="153">
        <f t="shared" si="0"/>
        <v>43.25</v>
      </c>
    </row>
    <row r="43" spans="1:6" ht="15">
      <c r="A43" s="149">
        <v>36</v>
      </c>
      <c r="B43" s="150" t="s">
        <v>245</v>
      </c>
      <c r="C43" s="149" t="s">
        <v>1</v>
      </c>
      <c r="D43" s="149">
        <v>3</v>
      </c>
      <c r="E43" s="152">
        <v>27.229999999999997</v>
      </c>
      <c r="F43" s="153">
        <f t="shared" si="0"/>
        <v>81.69</v>
      </c>
    </row>
    <row r="44" spans="1:6" ht="15">
      <c r="A44" s="149">
        <v>37</v>
      </c>
      <c r="B44" s="150" t="s">
        <v>32</v>
      </c>
      <c r="C44" s="149" t="s">
        <v>13</v>
      </c>
      <c r="D44" s="154">
        <v>8154.82</v>
      </c>
      <c r="E44" s="152">
        <v>0.91999999999999993</v>
      </c>
      <c r="F44" s="153">
        <f t="shared" si="0"/>
        <v>7502.4343999999992</v>
      </c>
    </row>
    <row r="45" spans="1:6" ht="15">
      <c r="A45" s="149">
        <v>38</v>
      </c>
      <c r="B45" s="150" t="s">
        <v>33</v>
      </c>
      <c r="C45" s="149" t="s">
        <v>1</v>
      </c>
      <c r="D45" s="149">
        <v>3</v>
      </c>
      <c r="E45" s="152">
        <v>61.62</v>
      </c>
      <c r="F45" s="153">
        <f t="shared" si="0"/>
        <v>184.85999999999999</v>
      </c>
    </row>
    <row r="46" spans="1:6" ht="15">
      <c r="A46" s="149">
        <v>39</v>
      </c>
      <c r="B46" s="150" t="s">
        <v>34</v>
      </c>
      <c r="C46" s="149" t="s">
        <v>1</v>
      </c>
      <c r="D46" s="149">
        <v>15</v>
      </c>
      <c r="E46" s="152">
        <v>51.7</v>
      </c>
      <c r="F46" s="153">
        <f t="shared" si="0"/>
        <v>775.5</v>
      </c>
    </row>
    <row r="47" spans="1:6" ht="15">
      <c r="A47" s="149">
        <v>40</v>
      </c>
      <c r="B47" s="150" t="s">
        <v>35</v>
      </c>
      <c r="C47" s="149" t="s">
        <v>1</v>
      </c>
      <c r="D47" s="149">
        <v>52</v>
      </c>
      <c r="E47" s="152">
        <v>18.25</v>
      </c>
      <c r="F47" s="153">
        <f t="shared" si="0"/>
        <v>949</v>
      </c>
    </row>
    <row r="48" spans="1:6" ht="15">
      <c r="A48" s="149">
        <v>41</v>
      </c>
      <c r="B48" s="150" t="s">
        <v>36</v>
      </c>
      <c r="C48" s="149" t="s">
        <v>13</v>
      </c>
      <c r="D48" s="149">
        <v>250</v>
      </c>
      <c r="E48" s="152">
        <v>1.19</v>
      </c>
      <c r="F48" s="153">
        <f t="shared" si="0"/>
        <v>297.5</v>
      </c>
    </row>
    <row r="49" spans="1:6" ht="15">
      <c r="A49" s="149">
        <v>42</v>
      </c>
      <c r="B49" s="150" t="s">
        <v>37</v>
      </c>
      <c r="C49" s="149" t="s">
        <v>13</v>
      </c>
      <c r="D49" s="149">
        <v>246</v>
      </c>
      <c r="E49" s="152">
        <v>0.92</v>
      </c>
      <c r="F49" s="153">
        <f t="shared" si="0"/>
        <v>226.32000000000002</v>
      </c>
    </row>
    <row r="50" spans="1:6" ht="15">
      <c r="A50" s="149">
        <v>43</v>
      </c>
      <c r="B50" s="150" t="s">
        <v>38</v>
      </c>
      <c r="C50" s="149" t="s">
        <v>1</v>
      </c>
      <c r="D50" s="149">
        <v>47</v>
      </c>
      <c r="E50" s="152">
        <v>5.65</v>
      </c>
      <c r="F50" s="153">
        <f t="shared" si="0"/>
        <v>265.55</v>
      </c>
    </row>
    <row r="51" spans="1:6" ht="15">
      <c r="A51" s="149">
        <v>44</v>
      </c>
      <c r="B51" s="150" t="s">
        <v>67</v>
      </c>
      <c r="C51" s="149" t="s">
        <v>1</v>
      </c>
      <c r="D51" s="149">
        <v>49</v>
      </c>
      <c r="E51" s="152">
        <v>82.37</v>
      </c>
      <c r="F51" s="153">
        <f t="shared" si="0"/>
        <v>4036.13</v>
      </c>
    </row>
    <row r="52" spans="1:6" ht="15">
      <c r="A52" s="149">
        <v>45</v>
      </c>
      <c r="B52" s="150" t="s">
        <v>68</v>
      </c>
      <c r="C52" s="149" t="s">
        <v>1</v>
      </c>
      <c r="D52" s="149">
        <v>10</v>
      </c>
      <c r="E52" s="152">
        <v>73.97</v>
      </c>
      <c r="F52" s="153">
        <f t="shared" si="0"/>
        <v>739.7</v>
      </c>
    </row>
    <row r="53" spans="1:6" ht="15">
      <c r="A53" s="149">
        <v>46</v>
      </c>
      <c r="B53" s="150" t="s">
        <v>39</v>
      </c>
      <c r="C53" s="149" t="s">
        <v>1</v>
      </c>
      <c r="D53" s="149">
        <v>6</v>
      </c>
      <c r="E53" s="152">
        <v>26.27</v>
      </c>
      <c r="F53" s="153">
        <f t="shared" si="0"/>
        <v>157.62</v>
      </c>
    </row>
    <row r="54" spans="1:6" ht="15">
      <c r="A54" s="149">
        <v>47</v>
      </c>
      <c r="B54" s="150" t="s">
        <v>40</v>
      </c>
      <c r="C54" s="149" t="s">
        <v>1</v>
      </c>
      <c r="D54" s="149">
        <v>49</v>
      </c>
      <c r="E54" s="152">
        <v>9.61</v>
      </c>
      <c r="F54" s="153">
        <f t="shared" si="0"/>
        <v>470.89</v>
      </c>
    </row>
    <row r="55" spans="1:6" ht="15">
      <c r="A55" s="149">
        <v>48</v>
      </c>
      <c r="B55" s="150" t="s">
        <v>41</v>
      </c>
      <c r="C55" s="149" t="s">
        <v>1</v>
      </c>
      <c r="D55" s="149">
        <v>33</v>
      </c>
      <c r="E55" s="152">
        <v>9.6900000000000013</v>
      </c>
      <c r="F55" s="153">
        <f t="shared" si="0"/>
        <v>319.77000000000004</v>
      </c>
    </row>
    <row r="56" spans="1:6" ht="15">
      <c r="A56" s="149">
        <v>49</v>
      </c>
      <c r="B56" s="150" t="s">
        <v>42</v>
      </c>
      <c r="C56" s="149" t="s">
        <v>1</v>
      </c>
      <c r="D56" s="149">
        <v>14</v>
      </c>
      <c r="E56" s="152">
        <v>427.79</v>
      </c>
      <c r="F56" s="153">
        <f t="shared" si="0"/>
        <v>5989.06</v>
      </c>
    </row>
    <row r="57" spans="1:6" ht="15">
      <c r="A57" s="149">
        <v>50</v>
      </c>
      <c r="B57" s="150" t="s">
        <v>43</v>
      </c>
      <c r="C57" s="149" t="s">
        <v>1</v>
      </c>
      <c r="D57" s="149">
        <v>7</v>
      </c>
      <c r="E57" s="152">
        <v>45.56</v>
      </c>
      <c r="F57" s="153">
        <f t="shared" si="0"/>
        <v>318.92</v>
      </c>
    </row>
    <row r="58" spans="1:6" ht="15">
      <c r="A58" s="149">
        <v>51</v>
      </c>
      <c r="B58" s="150" t="s">
        <v>44</v>
      </c>
      <c r="C58" s="149" t="s">
        <v>1</v>
      </c>
      <c r="D58" s="149">
        <v>10</v>
      </c>
      <c r="E58" s="152">
        <v>44.5</v>
      </c>
      <c r="F58" s="153">
        <f t="shared" si="0"/>
        <v>445</v>
      </c>
    </row>
    <row r="59" spans="1:6" ht="15">
      <c r="A59" s="149">
        <v>52</v>
      </c>
      <c r="B59" s="150" t="s">
        <v>45</v>
      </c>
      <c r="C59" s="149" t="s">
        <v>1</v>
      </c>
      <c r="D59" s="149">
        <v>19</v>
      </c>
      <c r="E59" s="152">
        <v>17.920000000000002</v>
      </c>
      <c r="F59" s="153">
        <f t="shared" si="0"/>
        <v>340.48</v>
      </c>
    </row>
    <row r="60" spans="1:6" ht="15">
      <c r="A60" s="149">
        <v>53</v>
      </c>
      <c r="B60" s="150" t="s">
        <v>46</v>
      </c>
      <c r="C60" s="149" t="s">
        <v>1</v>
      </c>
      <c r="D60" s="149">
        <v>3</v>
      </c>
      <c r="E60" s="152">
        <v>19.32</v>
      </c>
      <c r="F60" s="153">
        <f t="shared" si="0"/>
        <v>57.96</v>
      </c>
    </row>
    <row r="61" spans="1:6" ht="15">
      <c r="A61" s="149">
        <v>54</v>
      </c>
      <c r="B61" s="150" t="s">
        <v>246</v>
      </c>
      <c r="C61" s="149" t="s">
        <v>1</v>
      </c>
      <c r="D61" s="149">
        <v>3</v>
      </c>
      <c r="E61" s="152">
        <v>15.93</v>
      </c>
      <c r="F61" s="153">
        <f t="shared" si="0"/>
        <v>47.79</v>
      </c>
    </row>
    <row r="62" spans="1:6" ht="15">
      <c r="A62" s="149">
        <v>55</v>
      </c>
      <c r="B62" s="150" t="s">
        <v>47</v>
      </c>
      <c r="C62" s="149" t="s">
        <v>1</v>
      </c>
      <c r="D62" s="149">
        <v>1</v>
      </c>
      <c r="E62" s="152">
        <v>18.95</v>
      </c>
      <c r="F62" s="153">
        <f t="shared" si="0"/>
        <v>18.95</v>
      </c>
    </row>
    <row r="63" spans="1:6" ht="15">
      <c r="A63" s="149">
        <v>56</v>
      </c>
      <c r="B63" s="150" t="s">
        <v>48</v>
      </c>
      <c r="C63" s="149" t="s">
        <v>1</v>
      </c>
      <c r="D63" s="149">
        <v>2</v>
      </c>
      <c r="E63" s="152">
        <v>17.23</v>
      </c>
      <c r="F63" s="153">
        <f t="shared" si="0"/>
        <v>34.46</v>
      </c>
    </row>
    <row r="64" spans="1:6" ht="15">
      <c r="A64" s="149">
        <v>57</v>
      </c>
      <c r="B64" s="150" t="s">
        <v>247</v>
      </c>
      <c r="C64" s="149" t="s">
        <v>1</v>
      </c>
      <c r="D64" s="149">
        <v>5</v>
      </c>
      <c r="E64" s="152">
        <v>20.72</v>
      </c>
      <c r="F64" s="153">
        <f t="shared" si="0"/>
        <v>103.6</v>
      </c>
    </row>
    <row r="65" spans="1:6" ht="15">
      <c r="A65" s="149">
        <v>58</v>
      </c>
      <c r="B65" s="150" t="s">
        <v>248</v>
      </c>
      <c r="C65" s="149" t="s">
        <v>1</v>
      </c>
      <c r="D65" s="149">
        <v>2</v>
      </c>
      <c r="E65" s="152">
        <v>12.26</v>
      </c>
      <c r="F65" s="153">
        <f t="shared" si="0"/>
        <v>24.52</v>
      </c>
    </row>
    <row r="66" spans="1:6" ht="15">
      <c r="A66" s="149">
        <v>59</v>
      </c>
      <c r="B66" s="150" t="s">
        <v>249</v>
      </c>
      <c r="C66" s="149" t="s">
        <v>1</v>
      </c>
      <c r="D66" s="149">
        <v>2</v>
      </c>
      <c r="E66" s="152">
        <v>12.26</v>
      </c>
      <c r="F66" s="153">
        <f t="shared" si="0"/>
        <v>24.52</v>
      </c>
    </row>
    <row r="67" spans="1:6" ht="15">
      <c r="A67" s="149">
        <v>60</v>
      </c>
      <c r="B67" s="150" t="s">
        <v>250</v>
      </c>
      <c r="C67" s="149" t="s">
        <v>1</v>
      </c>
      <c r="D67" s="149">
        <v>6</v>
      </c>
      <c r="E67" s="152">
        <v>11.9</v>
      </c>
      <c r="F67" s="153">
        <f t="shared" si="0"/>
        <v>71.400000000000006</v>
      </c>
    </row>
    <row r="68" spans="1:6" ht="15">
      <c r="A68" s="149">
        <v>61</v>
      </c>
      <c r="B68" s="150" t="s">
        <v>49</v>
      </c>
      <c r="C68" s="149" t="s">
        <v>1</v>
      </c>
      <c r="D68" s="149">
        <v>21</v>
      </c>
      <c r="E68" s="152">
        <v>8.9</v>
      </c>
      <c r="F68" s="153">
        <f t="shared" si="0"/>
        <v>186.9</v>
      </c>
    </row>
    <row r="69" spans="1:6" ht="15">
      <c r="A69" s="149">
        <v>62</v>
      </c>
      <c r="B69" s="150" t="s">
        <v>251</v>
      </c>
      <c r="C69" s="149" t="s">
        <v>1</v>
      </c>
      <c r="D69" s="149">
        <v>24</v>
      </c>
      <c r="E69" s="152">
        <v>9.31</v>
      </c>
      <c r="F69" s="153">
        <f t="shared" si="0"/>
        <v>223.44</v>
      </c>
    </row>
    <row r="70" spans="1:6" ht="15">
      <c r="A70" s="149">
        <v>63</v>
      </c>
      <c r="B70" s="150" t="s">
        <v>252</v>
      </c>
      <c r="C70" s="149" t="s">
        <v>1</v>
      </c>
      <c r="D70" s="149">
        <v>7</v>
      </c>
      <c r="E70" s="152">
        <v>12.82</v>
      </c>
      <c r="F70" s="153">
        <f t="shared" si="0"/>
        <v>89.740000000000009</v>
      </c>
    </row>
    <row r="71" spans="1:6" ht="15">
      <c r="A71" s="149">
        <v>64</v>
      </c>
      <c r="B71" s="150" t="s">
        <v>253</v>
      </c>
      <c r="C71" s="149" t="s">
        <v>1</v>
      </c>
      <c r="D71" s="149">
        <v>8</v>
      </c>
      <c r="E71" s="152">
        <v>14.83</v>
      </c>
      <c r="F71" s="153">
        <f t="shared" si="0"/>
        <v>118.64</v>
      </c>
    </row>
    <row r="72" spans="1:6" ht="15">
      <c r="A72" s="149">
        <v>65</v>
      </c>
      <c r="B72" s="150" t="s">
        <v>50</v>
      </c>
      <c r="C72" s="149" t="s">
        <v>1</v>
      </c>
      <c r="D72" s="149">
        <v>3</v>
      </c>
      <c r="E72" s="152">
        <v>80.33</v>
      </c>
      <c r="F72" s="153">
        <f t="shared" si="0"/>
        <v>240.99</v>
      </c>
    </row>
    <row r="73" spans="1:6" ht="15">
      <c r="A73" s="149">
        <v>66</v>
      </c>
      <c r="B73" s="150" t="s">
        <v>51</v>
      </c>
      <c r="C73" s="149" t="s">
        <v>1</v>
      </c>
      <c r="D73" s="149">
        <v>2</v>
      </c>
      <c r="E73" s="152">
        <v>88.34</v>
      </c>
      <c r="F73" s="153">
        <f t="shared" ref="F73:F86" si="1">+D73*E73</f>
        <v>176.68</v>
      </c>
    </row>
    <row r="74" spans="1:6" ht="15">
      <c r="A74" s="149">
        <v>67</v>
      </c>
      <c r="B74" s="150" t="s">
        <v>52</v>
      </c>
      <c r="C74" s="149" t="s">
        <v>13</v>
      </c>
      <c r="D74" s="149">
        <v>1493</v>
      </c>
      <c r="E74" s="152">
        <v>0.27</v>
      </c>
      <c r="F74" s="153">
        <f t="shared" si="1"/>
        <v>403.11</v>
      </c>
    </row>
    <row r="75" spans="1:6" ht="15">
      <c r="A75" s="149">
        <v>68</v>
      </c>
      <c r="B75" s="150" t="s">
        <v>53</v>
      </c>
      <c r="C75" s="149" t="s">
        <v>13</v>
      </c>
      <c r="D75" s="149">
        <v>385</v>
      </c>
      <c r="E75" s="152">
        <v>0.27</v>
      </c>
      <c r="F75" s="153">
        <f t="shared" si="1"/>
        <v>103.95</v>
      </c>
    </row>
    <row r="76" spans="1:6" ht="15">
      <c r="A76" s="149">
        <v>69</v>
      </c>
      <c r="B76" s="150" t="s">
        <v>69</v>
      </c>
      <c r="C76" s="149" t="s">
        <v>13</v>
      </c>
      <c r="D76" s="149">
        <v>1158</v>
      </c>
      <c r="E76" s="152">
        <v>0.16</v>
      </c>
      <c r="F76" s="153">
        <f t="shared" si="1"/>
        <v>185.28</v>
      </c>
    </row>
    <row r="77" spans="1:6" ht="15">
      <c r="A77" s="149">
        <v>70</v>
      </c>
      <c r="B77" s="150" t="s">
        <v>254</v>
      </c>
      <c r="C77" s="149" t="s">
        <v>13</v>
      </c>
      <c r="D77" s="149">
        <v>5316</v>
      </c>
      <c r="E77" s="152">
        <v>0.16</v>
      </c>
      <c r="F77" s="153">
        <f t="shared" si="1"/>
        <v>850.56000000000006</v>
      </c>
    </row>
    <row r="78" spans="1:6" ht="15">
      <c r="A78" s="149">
        <v>71</v>
      </c>
      <c r="B78" s="150" t="s">
        <v>255</v>
      </c>
      <c r="C78" s="149" t="s">
        <v>13</v>
      </c>
      <c r="D78" s="149">
        <v>242</v>
      </c>
      <c r="E78" s="152">
        <v>0.14000000000000001</v>
      </c>
      <c r="F78" s="153">
        <f t="shared" si="1"/>
        <v>33.880000000000003</v>
      </c>
    </row>
    <row r="79" spans="1:6" ht="15">
      <c r="A79" s="149">
        <v>72</v>
      </c>
      <c r="B79" s="150" t="s">
        <v>256</v>
      </c>
      <c r="C79" s="149" t="s">
        <v>13</v>
      </c>
      <c r="D79" s="149">
        <v>355</v>
      </c>
      <c r="E79" s="152">
        <v>0.27</v>
      </c>
      <c r="F79" s="153">
        <f t="shared" si="1"/>
        <v>95.850000000000009</v>
      </c>
    </row>
    <row r="80" spans="1:6" ht="15">
      <c r="A80" s="149">
        <v>73</v>
      </c>
      <c r="B80" s="150" t="s">
        <v>257</v>
      </c>
      <c r="C80" s="149" t="s">
        <v>1</v>
      </c>
      <c r="D80" s="149">
        <v>2</v>
      </c>
      <c r="E80" s="152">
        <v>0.27</v>
      </c>
      <c r="F80" s="153">
        <f t="shared" si="1"/>
        <v>0.54</v>
      </c>
    </row>
    <row r="81" spans="1:6" ht="15">
      <c r="A81" s="149">
        <v>74</v>
      </c>
      <c r="B81" s="150" t="s">
        <v>258</v>
      </c>
      <c r="C81" s="149" t="s">
        <v>1</v>
      </c>
      <c r="D81" s="149">
        <v>1</v>
      </c>
      <c r="E81" s="152">
        <v>15.48</v>
      </c>
      <c r="F81" s="153">
        <f t="shared" si="1"/>
        <v>15.48</v>
      </c>
    </row>
    <row r="82" spans="1:6" ht="15">
      <c r="A82" s="149">
        <v>75</v>
      </c>
      <c r="B82" s="150" t="s">
        <v>54</v>
      </c>
      <c r="C82" s="149" t="s">
        <v>1</v>
      </c>
      <c r="D82" s="149">
        <v>44</v>
      </c>
      <c r="E82" s="152">
        <v>17.32</v>
      </c>
      <c r="F82" s="153">
        <f t="shared" si="1"/>
        <v>762.08</v>
      </c>
    </row>
    <row r="83" spans="1:6" ht="15">
      <c r="A83" s="149">
        <v>76</v>
      </c>
      <c r="B83" s="150" t="s">
        <v>55</v>
      </c>
      <c r="C83" s="149" t="s">
        <v>1</v>
      </c>
      <c r="D83" s="149">
        <v>21</v>
      </c>
      <c r="E83" s="152">
        <v>21.259999999999998</v>
      </c>
      <c r="F83" s="153">
        <f t="shared" si="1"/>
        <v>446.46</v>
      </c>
    </row>
    <row r="84" spans="1:6" ht="15">
      <c r="A84" s="149">
        <v>77</v>
      </c>
      <c r="B84" s="150" t="s">
        <v>56</v>
      </c>
      <c r="C84" s="149" t="s">
        <v>1</v>
      </c>
      <c r="D84" s="149">
        <v>5</v>
      </c>
      <c r="E84" s="152">
        <v>138.63</v>
      </c>
      <c r="F84" s="153">
        <f t="shared" si="1"/>
        <v>693.15</v>
      </c>
    </row>
    <row r="85" spans="1:6" ht="15">
      <c r="A85" s="149">
        <v>78</v>
      </c>
      <c r="B85" s="150" t="s">
        <v>70</v>
      </c>
      <c r="C85" s="149" t="s">
        <v>1</v>
      </c>
      <c r="D85" s="149">
        <v>1</v>
      </c>
      <c r="E85" s="152">
        <v>187.42</v>
      </c>
      <c r="F85" s="153">
        <f t="shared" si="1"/>
        <v>187.42</v>
      </c>
    </row>
    <row r="86" spans="1:6" ht="15">
      <c r="A86" s="149">
        <v>79</v>
      </c>
      <c r="B86" s="150" t="s">
        <v>71</v>
      </c>
      <c r="C86" s="149" t="s">
        <v>1</v>
      </c>
      <c r="D86" s="149">
        <v>1</v>
      </c>
      <c r="E86" s="152">
        <v>163.44</v>
      </c>
      <c r="F86" s="153">
        <f t="shared" si="1"/>
        <v>163.44</v>
      </c>
    </row>
    <row r="87" spans="1:6" ht="15">
      <c r="A87" s="6"/>
      <c r="B87" s="7"/>
      <c r="C87" s="6"/>
      <c r="D87" s="6"/>
      <c r="E87" s="6"/>
      <c r="F87" s="8"/>
    </row>
    <row r="88" spans="1:6" ht="15">
      <c r="A88" s="6"/>
      <c r="B88" s="7"/>
      <c r="C88" s="6"/>
      <c r="D88" s="6"/>
      <c r="E88" s="6"/>
      <c r="F88" s="8"/>
    </row>
    <row r="89" spans="1:6" ht="15">
      <c r="A89" s="6"/>
      <c r="B89" s="7"/>
      <c r="C89" s="6"/>
      <c r="D89" s="6"/>
      <c r="E89" s="6"/>
      <c r="F89" s="8"/>
    </row>
    <row r="90" spans="1:6" ht="15">
      <c r="A90" s="6"/>
      <c r="B90" s="7"/>
      <c r="C90" s="6"/>
      <c r="D90" s="6"/>
      <c r="E90" s="6"/>
      <c r="F90" s="8"/>
    </row>
    <row r="91" spans="1:6" ht="15">
      <c r="A91" s="6"/>
      <c r="B91" s="7"/>
      <c r="C91" s="6"/>
      <c r="D91" s="6"/>
      <c r="E91" s="6"/>
      <c r="F91" s="8"/>
    </row>
    <row r="92" spans="1:6" ht="15">
      <c r="A92" s="6"/>
      <c r="B92" s="7"/>
      <c r="C92" s="6"/>
      <c r="D92" s="6"/>
      <c r="E92" s="6"/>
      <c r="F92" s="8"/>
    </row>
    <row r="93" spans="1:6" ht="15">
      <c r="A93" s="6"/>
      <c r="B93" s="7"/>
      <c r="C93" s="6"/>
      <c r="D93" s="6"/>
      <c r="E93" s="6"/>
      <c r="F93" s="8"/>
    </row>
    <row r="94" spans="1:6" ht="15">
      <c r="A94" s="6"/>
      <c r="B94" s="7"/>
      <c r="C94" s="6"/>
      <c r="D94" s="6"/>
      <c r="E94" s="6"/>
      <c r="F94" s="8"/>
    </row>
    <row r="95" spans="1:6" ht="15">
      <c r="A95" s="6"/>
      <c r="B95" s="7"/>
      <c r="C95" s="6"/>
      <c r="D95" s="6"/>
      <c r="E95" s="6"/>
      <c r="F95" s="10"/>
    </row>
    <row r="96" spans="1:6" ht="15">
      <c r="A96" s="6"/>
      <c r="B96" s="7"/>
      <c r="C96" s="6"/>
      <c r="D96" s="6"/>
      <c r="E96" s="6"/>
      <c r="F96" s="10"/>
    </row>
    <row r="97" spans="1:6" ht="15">
      <c r="A97" s="6"/>
      <c r="B97" s="7"/>
      <c r="C97" s="6"/>
      <c r="D97" s="6"/>
      <c r="E97" s="6"/>
      <c r="F97" s="10"/>
    </row>
    <row r="98" spans="1:6" ht="15">
      <c r="A98" s="6"/>
      <c r="B98" s="7"/>
      <c r="C98" s="6"/>
      <c r="D98" s="6"/>
      <c r="E98" s="6"/>
      <c r="F98" s="10"/>
    </row>
    <row r="99" spans="1:6" ht="15">
      <c r="A99" s="6"/>
      <c r="B99" s="7"/>
      <c r="C99" s="6"/>
      <c r="D99" s="6"/>
      <c r="E99" s="6"/>
      <c r="F99" s="10"/>
    </row>
    <row r="100" spans="1:6" ht="15">
      <c r="A100" s="6"/>
      <c r="B100" s="7"/>
      <c r="C100" s="6"/>
      <c r="D100" s="6"/>
      <c r="E100" s="6"/>
      <c r="F100" s="10"/>
    </row>
    <row r="101" spans="1:6" ht="15">
      <c r="A101" s="6"/>
      <c r="B101" s="7"/>
      <c r="C101" s="6"/>
      <c r="D101" s="6"/>
      <c r="E101" s="6"/>
      <c r="F101" s="10"/>
    </row>
    <row r="102" spans="1:6" ht="15">
      <c r="A102" s="6"/>
      <c r="B102" s="7"/>
      <c r="C102" s="6"/>
      <c r="D102" s="9"/>
      <c r="E102" s="6"/>
      <c r="F102" s="10"/>
    </row>
    <row r="103" spans="1:6" ht="15">
      <c r="A103" s="6"/>
      <c r="B103" s="7"/>
      <c r="C103" s="6"/>
      <c r="D103" s="6"/>
      <c r="E103" s="6"/>
      <c r="F103" s="10"/>
    </row>
    <row r="104" spans="1:6" ht="15">
      <c r="A104" s="6"/>
      <c r="B104" s="7"/>
      <c r="C104" s="6"/>
      <c r="D104" s="6"/>
      <c r="E104" s="6"/>
      <c r="F104" s="10"/>
    </row>
    <row r="105" spans="1:6" ht="15">
      <c r="A105" s="6"/>
      <c r="B105" s="7"/>
      <c r="C105" s="6"/>
      <c r="D105" s="6"/>
      <c r="E105" s="6"/>
      <c r="F105" s="10"/>
    </row>
    <row r="106" spans="1:6" ht="15">
      <c r="A106" s="6"/>
      <c r="B106" s="7"/>
      <c r="C106" s="6"/>
      <c r="D106" s="6"/>
      <c r="E106" s="6"/>
      <c r="F106" s="10"/>
    </row>
    <row r="107" spans="1:6" ht="15">
      <c r="A107" s="6"/>
      <c r="B107" s="7"/>
      <c r="C107" s="6"/>
      <c r="D107" s="6"/>
      <c r="E107" s="6"/>
      <c r="F107" s="10"/>
    </row>
    <row r="108" spans="1:6" ht="15">
      <c r="A108" s="6"/>
      <c r="B108" s="7"/>
      <c r="C108" s="6"/>
      <c r="D108" s="6"/>
      <c r="E108" s="6"/>
      <c r="F108" s="10"/>
    </row>
    <row r="109" spans="1:6" ht="15">
      <c r="A109" s="6"/>
      <c r="B109" s="7"/>
      <c r="C109" s="6"/>
      <c r="D109" s="9"/>
      <c r="E109" s="6"/>
      <c r="F109" s="10"/>
    </row>
    <row r="110" spans="1:6" ht="15">
      <c r="A110" s="6"/>
      <c r="B110" s="7"/>
      <c r="C110" s="6"/>
      <c r="D110" s="9"/>
      <c r="E110" s="6"/>
      <c r="F110" s="10"/>
    </row>
    <row r="111" spans="1:6" ht="15">
      <c r="A111" s="6"/>
      <c r="B111" s="7"/>
      <c r="C111" s="6"/>
      <c r="D111" s="6"/>
      <c r="E111" s="6"/>
      <c r="F111" s="10"/>
    </row>
    <row r="112" spans="1:6" ht="15">
      <c r="A112" s="6"/>
      <c r="B112" s="7"/>
      <c r="C112" s="6"/>
      <c r="D112" s="6"/>
      <c r="E112" s="6"/>
      <c r="F112" s="10"/>
    </row>
    <row r="113" spans="1:6" ht="15">
      <c r="A113" s="6"/>
      <c r="B113" s="7"/>
      <c r="C113" s="6"/>
      <c r="D113" s="6"/>
      <c r="E113" s="6"/>
      <c r="F113" s="10"/>
    </row>
    <row r="114" spans="1:6" ht="15">
      <c r="A114" s="6"/>
      <c r="B114" s="7"/>
      <c r="C114" s="6"/>
      <c r="D114" s="6"/>
      <c r="E114" s="6"/>
      <c r="F114" s="10"/>
    </row>
    <row r="115" spans="1:6" ht="15">
      <c r="A115" s="6"/>
      <c r="B115" s="7"/>
      <c r="C115" s="6"/>
      <c r="D115" s="6"/>
      <c r="E115" s="6"/>
      <c r="F115" s="10"/>
    </row>
    <row r="116" spans="1:6" ht="15">
      <c r="A116" s="6"/>
      <c r="B116" s="7"/>
      <c r="C116" s="6"/>
      <c r="D116" s="6"/>
      <c r="E116" s="6"/>
      <c r="F116" s="10"/>
    </row>
    <row r="117" spans="1:6" ht="15">
      <c r="A117" s="6"/>
      <c r="B117" s="7"/>
      <c r="C117" s="6"/>
      <c r="D117" s="6"/>
      <c r="E117" s="6"/>
      <c r="F117" s="10"/>
    </row>
    <row r="118" spans="1:6" ht="15">
      <c r="A118" s="6"/>
      <c r="B118" s="7"/>
      <c r="C118" s="6"/>
      <c r="D118" s="6"/>
      <c r="E118" s="6"/>
      <c r="F118" s="10"/>
    </row>
    <row r="119" spans="1:6" ht="15">
      <c r="A119" s="6"/>
      <c r="B119" s="7"/>
      <c r="C119" s="6"/>
      <c r="D119" s="6"/>
      <c r="E119" s="6"/>
      <c r="F119" s="10"/>
    </row>
    <row r="120" spans="1:6" ht="15">
      <c r="A120" s="6"/>
      <c r="B120" s="7"/>
      <c r="C120" s="6"/>
      <c r="D120" s="6"/>
      <c r="E120" s="6"/>
      <c r="F120" s="10"/>
    </row>
    <row r="121" spans="1:6" ht="15">
      <c r="A121" s="6"/>
      <c r="B121" s="7"/>
      <c r="C121" s="6"/>
      <c r="D121" s="6"/>
      <c r="E121" s="6"/>
      <c r="F121" s="10"/>
    </row>
    <row r="122" spans="1:6" ht="15">
      <c r="A122" s="6"/>
      <c r="B122" s="7"/>
      <c r="C122" s="6"/>
      <c r="D122" s="9"/>
      <c r="E122" s="6"/>
      <c r="F122" s="10"/>
    </row>
    <row r="123" spans="1:6" ht="15">
      <c r="A123" s="6"/>
      <c r="B123" s="7"/>
      <c r="C123" s="6"/>
      <c r="D123" s="6"/>
      <c r="E123" s="6"/>
      <c r="F123" s="10"/>
    </row>
    <row r="124" spans="1:6" ht="15">
      <c r="A124" s="6"/>
      <c r="B124" s="7"/>
      <c r="C124" s="6"/>
      <c r="D124" s="6"/>
      <c r="E124" s="6"/>
      <c r="F124" s="10"/>
    </row>
    <row r="125" spans="1:6" ht="15">
      <c r="A125" s="6"/>
      <c r="B125" s="7"/>
      <c r="C125" s="6"/>
      <c r="D125" s="6"/>
      <c r="E125" s="6"/>
      <c r="F125" s="10"/>
    </row>
    <row r="126" spans="1:6" ht="15">
      <c r="A126" s="6"/>
      <c r="B126" s="7"/>
      <c r="C126" s="6"/>
      <c r="D126" s="6"/>
      <c r="E126" s="6"/>
      <c r="F126" s="10"/>
    </row>
    <row r="127" spans="1:6" ht="15">
      <c r="A127" s="6"/>
      <c r="B127" s="7"/>
      <c r="C127" s="6"/>
      <c r="D127" s="6"/>
      <c r="E127" s="6"/>
      <c r="F127" s="10"/>
    </row>
    <row r="128" spans="1:6" ht="15">
      <c r="A128" s="6"/>
      <c r="B128" s="7"/>
      <c r="C128" s="6"/>
      <c r="D128" s="6"/>
      <c r="E128" s="6"/>
      <c r="F128" s="10"/>
    </row>
    <row r="129" spans="1:6" ht="15">
      <c r="A129" s="6"/>
      <c r="B129" s="7"/>
      <c r="C129" s="6"/>
      <c r="D129" s="6"/>
      <c r="E129" s="6"/>
      <c r="F129" s="10"/>
    </row>
    <row r="130" spans="1:6" ht="15">
      <c r="A130" s="6"/>
      <c r="B130" s="7"/>
      <c r="C130" s="6"/>
      <c r="D130" s="6"/>
      <c r="E130" s="6"/>
      <c r="F130" s="10"/>
    </row>
    <row r="131" spans="1:6" ht="15">
      <c r="A131" s="6"/>
      <c r="B131" s="7"/>
      <c r="C131" s="6"/>
      <c r="D131" s="6"/>
      <c r="E131" s="6"/>
      <c r="F131" s="10"/>
    </row>
    <row r="132" spans="1:6" ht="15">
      <c r="A132" s="6"/>
      <c r="B132" s="7"/>
      <c r="C132" s="6"/>
      <c r="D132" s="6"/>
      <c r="E132" s="6"/>
      <c r="F132" s="10"/>
    </row>
    <row r="133" spans="1:6" ht="15">
      <c r="A133" s="6"/>
      <c r="B133" s="7"/>
      <c r="C133" s="6"/>
      <c r="D133" s="6"/>
      <c r="E133" s="6"/>
      <c r="F133" s="10"/>
    </row>
    <row r="134" spans="1:6" ht="15">
      <c r="A134" s="6"/>
      <c r="B134" s="7"/>
      <c r="C134" s="6"/>
      <c r="D134" s="6"/>
      <c r="E134" s="6"/>
      <c r="F134" s="10"/>
    </row>
    <row r="135" spans="1:6" ht="15">
      <c r="A135" s="6"/>
      <c r="B135" s="7"/>
      <c r="C135" s="6"/>
      <c r="D135" s="6"/>
      <c r="E135" s="6"/>
      <c r="F135" s="10"/>
    </row>
    <row r="136" spans="1:6" ht="15">
      <c r="A136" s="6"/>
      <c r="B136" s="7"/>
      <c r="C136" s="6"/>
      <c r="D136" s="6"/>
      <c r="E136" s="6"/>
      <c r="F136" s="10"/>
    </row>
    <row r="137" spans="1:6" ht="15">
      <c r="A137" s="6"/>
      <c r="B137" s="7"/>
      <c r="C137" s="6"/>
      <c r="D137" s="6"/>
      <c r="E137" s="6"/>
      <c r="F137" s="10"/>
    </row>
    <row r="138" spans="1:6" ht="15">
      <c r="A138" s="6"/>
      <c r="B138" s="7"/>
      <c r="C138" s="6"/>
      <c r="D138" s="6"/>
      <c r="E138" s="6"/>
      <c r="F138" s="10"/>
    </row>
    <row r="139" spans="1:6" ht="15">
      <c r="A139" s="6"/>
      <c r="B139" s="7"/>
      <c r="C139" s="6"/>
      <c r="D139" s="6"/>
      <c r="E139" s="6"/>
      <c r="F139" s="10"/>
    </row>
    <row r="140" spans="1:6" ht="15">
      <c r="A140" s="6"/>
      <c r="B140" s="7"/>
      <c r="C140" s="6"/>
      <c r="D140" s="6"/>
      <c r="E140" s="6"/>
      <c r="F140" s="10"/>
    </row>
    <row r="141" spans="1:6" ht="15">
      <c r="A141" s="6"/>
      <c r="B141" s="7"/>
      <c r="C141" s="6"/>
      <c r="D141" s="6"/>
      <c r="E141" s="6"/>
      <c r="F141" s="10"/>
    </row>
    <row r="142" spans="1:6" ht="15">
      <c r="A142" s="6"/>
      <c r="B142" s="7"/>
      <c r="C142" s="6"/>
      <c r="D142" s="6"/>
      <c r="E142" s="6"/>
      <c r="F142" s="10"/>
    </row>
    <row r="143" spans="1:6" ht="15">
      <c r="A143" s="6"/>
      <c r="B143" s="7"/>
      <c r="C143" s="6"/>
      <c r="D143" s="6"/>
      <c r="E143" s="6"/>
      <c r="F143" s="10"/>
    </row>
    <row r="144" spans="1:6" ht="15">
      <c r="A144" s="6"/>
      <c r="B144" s="7"/>
      <c r="C144" s="6"/>
      <c r="D144" s="6"/>
      <c r="E144" s="6"/>
      <c r="F144" s="10"/>
    </row>
    <row r="145" spans="1:6" ht="15">
      <c r="A145" s="6"/>
      <c r="B145" s="7"/>
      <c r="C145" s="6"/>
      <c r="D145" s="6"/>
      <c r="E145" s="6"/>
      <c r="F145" s="10"/>
    </row>
    <row r="146" spans="1:6" ht="15">
      <c r="A146" s="6"/>
      <c r="B146" s="7"/>
      <c r="C146" s="6"/>
      <c r="D146" s="6"/>
      <c r="E146" s="6"/>
      <c r="F146" s="10"/>
    </row>
    <row r="147" spans="1:6" ht="15">
      <c r="A147" s="6"/>
      <c r="B147" s="7"/>
      <c r="C147" s="6"/>
      <c r="D147" s="6"/>
      <c r="E147" s="6"/>
      <c r="F147" s="10"/>
    </row>
    <row r="148" spans="1:6" ht="15">
      <c r="A148" s="6"/>
      <c r="B148" s="7"/>
      <c r="C148" s="6"/>
      <c r="D148" s="6"/>
      <c r="E148" s="6"/>
      <c r="F148" s="10"/>
    </row>
    <row r="149" spans="1:6" ht="15">
      <c r="A149" s="6"/>
      <c r="B149" s="7"/>
      <c r="C149" s="6"/>
      <c r="D149" s="6"/>
      <c r="E149" s="6"/>
      <c r="F149" s="10"/>
    </row>
    <row r="150" spans="1:6" ht="15">
      <c r="A150" s="6"/>
      <c r="B150" s="7"/>
      <c r="C150" s="6"/>
      <c r="D150" s="6"/>
      <c r="E150" s="6"/>
      <c r="F150" s="10"/>
    </row>
    <row r="151" spans="1:6" ht="15">
      <c r="A151" s="6"/>
      <c r="B151" s="7"/>
      <c r="C151" s="6"/>
      <c r="D151" s="6"/>
      <c r="E151" s="6"/>
      <c r="F151" s="10"/>
    </row>
    <row r="152" spans="1:6" ht="15">
      <c r="A152" s="6"/>
      <c r="B152" s="7"/>
      <c r="C152" s="6"/>
      <c r="D152" s="6"/>
      <c r="E152" s="6"/>
      <c r="F152" s="10"/>
    </row>
    <row r="153" spans="1:6" ht="15">
      <c r="A153" s="6"/>
      <c r="B153" s="7"/>
      <c r="C153" s="6"/>
      <c r="D153" s="6"/>
      <c r="E153" s="6"/>
      <c r="F153" s="10"/>
    </row>
    <row r="154" spans="1:6" ht="15">
      <c r="A154" s="6"/>
      <c r="B154" s="7"/>
      <c r="C154" s="6"/>
      <c r="D154" s="6"/>
      <c r="E154" s="6"/>
      <c r="F154" s="10"/>
    </row>
    <row r="155" spans="1:6" ht="15">
      <c r="A155" s="6"/>
      <c r="B155" s="7"/>
      <c r="C155" s="6"/>
      <c r="D155" s="6"/>
      <c r="E155" s="6"/>
      <c r="F155" s="10"/>
    </row>
    <row r="156" spans="1:6" ht="15">
      <c r="A156" s="6"/>
      <c r="B156" s="7"/>
      <c r="C156" s="6"/>
      <c r="D156" s="6"/>
      <c r="E156" s="6"/>
      <c r="F156" s="10"/>
    </row>
    <row r="157" spans="1:6" ht="15">
      <c r="A157" s="6"/>
      <c r="B157" s="7"/>
      <c r="C157" s="6"/>
      <c r="D157" s="6"/>
      <c r="E157" s="6"/>
      <c r="F157" s="10"/>
    </row>
    <row r="158" spans="1:6" ht="15">
      <c r="A158" s="6"/>
      <c r="B158" s="7"/>
      <c r="C158" s="6"/>
      <c r="D158" s="6"/>
      <c r="E158" s="6"/>
      <c r="F158" s="10"/>
    </row>
    <row r="159" spans="1:6" ht="15">
      <c r="A159" s="6"/>
      <c r="B159" s="7"/>
      <c r="C159" s="6"/>
      <c r="D159" s="6"/>
      <c r="E159" s="6"/>
      <c r="F159" s="10"/>
    </row>
    <row r="160" spans="1:6" ht="15">
      <c r="A160" s="6"/>
      <c r="B160" s="7"/>
      <c r="C160" s="6"/>
      <c r="D160" s="6"/>
      <c r="E160" s="6"/>
      <c r="F160" s="10"/>
    </row>
    <row r="161" spans="1:6" ht="15">
      <c r="A161" s="6"/>
      <c r="B161" s="7"/>
      <c r="C161" s="6"/>
      <c r="D161" s="6"/>
      <c r="E161" s="6"/>
      <c r="F161" s="10"/>
    </row>
    <row r="162" spans="1:6" ht="15">
      <c r="A162" s="6"/>
      <c r="B162" s="7"/>
      <c r="C162" s="6"/>
      <c r="D162" s="6"/>
      <c r="E162" s="6"/>
      <c r="F162" s="10"/>
    </row>
    <row r="163" spans="1:6" ht="15">
      <c r="A163" s="6"/>
      <c r="B163" s="7"/>
      <c r="C163" s="6"/>
      <c r="D163" s="6"/>
      <c r="E163" s="6"/>
      <c r="F163" s="10"/>
    </row>
    <row r="164" spans="1:6" ht="15">
      <c r="A164" s="6"/>
      <c r="B164" s="7"/>
      <c r="C164" s="6"/>
      <c r="D164" s="6"/>
      <c r="E164" s="6"/>
      <c r="F164" s="10"/>
    </row>
    <row r="165" spans="1:6" ht="15">
      <c r="A165" s="6"/>
      <c r="B165" s="7"/>
      <c r="C165" s="6"/>
      <c r="D165" s="6"/>
      <c r="E165" s="6"/>
      <c r="F165" s="10"/>
    </row>
    <row r="166" spans="1:6" ht="15">
      <c r="A166" s="6"/>
      <c r="B166" s="7"/>
      <c r="C166" s="6"/>
      <c r="D166" s="6"/>
      <c r="E166" s="6"/>
      <c r="F166" s="10"/>
    </row>
    <row r="167" spans="1:6" ht="15">
      <c r="A167" s="6"/>
      <c r="B167" s="7"/>
      <c r="C167" s="6"/>
      <c r="D167" s="6"/>
      <c r="E167" s="6"/>
      <c r="F167" s="10"/>
    </row>
  </sheetData>
  <sheetProtection selectLockedCells="1" selectUnlockedCells="1"/>
  <mergeCells count="2">
    <mergeCell ref="A1:F1"/>
    <mergeCell ref="A6:F6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12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3.5146649999999999</v>
      </c>
      <c r="F12" s="41"/>
      <c r="G12" s="42">
        <f>IF(B12="","",IFERROR(TRUNC(ROUND(D12*E12,2),2),0))</f>
        <v>14.94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3.5146649999999999</v>
      </c>
      <c r="F13" s="43"/>
      <c r="G13" s="42">
        <f t="shared" ref="G13:G28" si="1">IF(B13="","",IFERROR(TRUNC(ROUND(D13*E13,2),2),0))</f>
        <v>1.76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3.5146649999999999</v>
      </c>
      <c r="F14" s="41"/>
      <c r="G14" s="42">
        <f t="shared" si="1"/>
        <v>0.53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1</v>
      </c>
      <c r="C15" s="38">
        <v>0.2</v>
      </c>
      <c r="D15" s="39">
        <f t="shared" si="0"/>
        <v>0.2</v>
      </c>
      <c r="E15" s="40">
        <v>3.5146649999999999</v>
      </c>
      <c r="F15" s="41"/>
      <c r="G15" s="42">
        <f t="shared" si="1"/>
        <v>0.7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3.5146649999999999</v>
      </c>
      <c r="F16" s="41"/>
      <c r="G16" s="42">
        <f t="shared" si="1"/>
        <v>0.6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3.5146649999999999</v>
      </c>
      <c r="F17" s="41"/>
      <c r="G17" s="42">
        <f t="shared" si="1"/>
        <v>0.18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3.5146649999999999</v>
      </c>
      <c r="F18" s="41"/>
      <c r="G18" s="42">
        <f t="shared" si="1"/>
        <v>0.53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19.239999999999998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3.5146649999999999</v>
      </c>
      <c r="F33" s="41"/>
      <c r="G33" s="41">
        <f>IF(B33="","",IFERROR(TRUNC(ROUND(D33*E33,2),2),0))</f>
        <v>15.99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3.5146649999999999</v>
      </c>
      <c r="F34" s="41"/>
      <c r="G34" s="41">
        <f t="shared" ref="G34:G39" si="4">IF(B34="","",IFERROR(TRUNC(ROUND(D34*E34,2),2),0))</f>
        <v>14.41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3.5146649999999999</v>
      </c>
      <c r="F35" s="41"/>
      <c r="G35" s="41">
        <f t="shared" si="4"/>
        <v>14.27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44.67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160</v>
      </c>
      <c r="B44" s="69"/>
      <c r="C44" s="70" t="s">
        <v>161</v>
      </c>
      <c r="D44" s="71">
        <v>1</v>
      </c>
      <c r="E44" s="72">
        <v>8.3699999999999992</v>
      </c>
      <c r="F44" s="73"/>
      <c r="G44" s="44">
        <f>IF(D44="","",IFERROR(TRUNC(ROUND(D44*E44,2),2),0))</f>
        <v>8.3699999999999992</v>
      </c>
      <c r="J44" s="74"/>
    </row>
    <row r="45" spans="1:22" ht="25.5">
      <c r="A45" s="75" t="s">
        <v>162</v>
      </c>
      <c r="B45" s="76"/>
      <c r="C45" s="70" t="s">
        <v>1</v>
      </c>
      <c r="D45" s="71">
        <v>4</v>
      </c>
      <c r="E45" s="77">
        <v>3.18</v>
      </c>
      <c r="F45" s="43"/>
      <c r="G45" s="44">
        <f t="shared" ref="G45:G63" si="5">IF(D45="","",IFERROR(TRUNC(ROUND(D45*E45,2),2),0))</f>
        <v>12.72</v>
      </c>
      <c r="J45" s="74"/>
    </row>
    <row r="46" spans="1:22" ht="25.5">
      <c r="A46" s="75" t="s">
        <v>163</v>
      </c>
      <c r="B46" s="76"/>
      <c r="C46" s="78" t="s">
        <v>1</v>
      </c>
      <c r="D46" s="79">
        <v>1</v>
      </c>
      <c r="E46" s="80">
        <v>4.58</v>
      </c>
      <c r="F46" s="41"/>
      <c r="G46" s="44">
        <f t="shared" si="5"/>
        <v>4.58</v>
      </c>
      <c r="J46" s="74"/>
    </row>
    <row r="47" spans="1:22">
      <c r="A47" s="75" t="s">
        <v>164</v>
      </c>
      <c r="B47" s="76"/>
      <c r="C47" s="70" t="s">
        <v>1</v>
      </c>
      <c r="D47" s="71">
        <v>1</v>
      </c>
      <c r="E47" s="80">
        <v>1.03</v>
      </c>
      <c r="F47" s="41"/>
      <c r="G47" s="44">
        <f t="shared" si="5"/>
        <v>1.03</v>
      </c>
      <c r="J47" s="74"/>
    </row>
    <row r="48" spans="1:22" ht="25.5">
      <c r="A48" s="75" t="s">
        <v>165</v>
      </c>
      <c r="B48" s="76"/>
      <c r="C48" s="70" t="s">
        <v>13</v>
      </c>
      <c r="D48" s="71">
        <v>25</v>
      </c>
      <c r="E48" s="80">
        <v>0.8</v>
      </c>
      <c r="F48" s="41"/>
      <c r="G48" s="44">
        <f t="shared" si="5"/>
        <v>20</v>
      </c>
      <c r="J48" s="74"/>
    </row>
    <row r="49" spans="1:10">
      <c r="A49" s="75" t="s">
        <v>166</v>
      </c>
      <c r="B49" s="76"/>
      <c r="C49" s="70" t="s">
        <v>161</v>
      </c>
      <c r="D49" s="71">
        <v>2</v>
      </c>
      <c r="E49" s="80">
        <v>0.42</v>
      </c>
      <c r="F49" s="41"/>
      <c r="G49" s="44">
        <f t="shared" si="5"/>
        <v>0.84</v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47.54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15</v>
      </c>
      <c r="F69" s="41"/>
      <c r="G69" s="44">
        <f>IF(D69=0,"",IFERROR(TRUNC(ROUND(D69*E69,2),2),0))</f>
        <v>15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15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126.45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9.48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9.48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145.41</v>
      </c>
      <c r="U75" t="s">
        <v>144</v>
      </c>
      <c r="V75">
        <f>+TRUNC(ROUND(G29+G40+G71+G73+G74,2),2)</f>
        <v>97.87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47.54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14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4.5286999999999997</v>
      </c>
      <c r="F12" s="41"/>
      <c r="G12" s="42">
        <f>IF(B12="","",IFERROR(TRUNC(ROUND(D12*E12,2),2),0))</f>
        <v>19.25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4.5286999999999997</v>
      </c>
      <c r="F13" s="43"/>
      <c r="G13" s="42">
        <f t="shared" ref="G13:G28" si="1">IF(B13="","",IFERROR(TRUNC(ROUND(D13*E13,2),2),0))</f>
        <v>2.2599999999999998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4.5286999999999997</v>
      </c>
      <c r="F14" s="41"/>
      <c r="G14" s="42">
        <f t="shared" si="1"/>
        <v>0.68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1</v>
      </c>
      <c r="C15" s="38">
        <v>0.2</v>
      </c>
      <c r="D15" s="39">
        <f t="shared" si="0"/>
        <v>0.2</v>
      </c>
      <c r="E15" s="40">
        <v>4.5286999999999997</v>
      </c>
      <c r="F15" s="41"/>
      <c r="G15" s="42">
        <f t="shared" si="1"/>
        <v>0.91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4.5286999999999997</v>
      </c>
      <c r="F16" s="41"/>
      <c r="G16" s="42">
        <f t="shared" si="1"/>
        <v>0.77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4.5286999999999997</v>
      </c>
      <c r="F17" s="41"/>
      <c r="G17" s="42">
        <f t="shared" si="1"/>
        <v>0.23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4.5286999999999997</v>
      </c>
      <c r="F18" s="41"/>
      <c r="G18" s="42">
        <f t="shared" si="1"/>
        <v>0.68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24.78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4.5286999999999997</v>
      </c>
      <c r="F33" s="41"/>
      <c r="G33" s="41">
        <f>IF(B33="","",IFERROR(TRUNC(ROUND(D33*E33,2),2),0))</f>
        <v>20.61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4.5286999999999997</v>
      </c>
      <c r="F34" s="41"/>
      <c r="G34" s="41">
        <f t="shared" ref="G34:G39" si="4">IF(B34="","",IFERROR(TRUNC(ROUND(D34*E34,2),2),0))</f>
        <v>18.57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4.5286999999999997</v>
      </c>
      <c r="F35" s="41"/>
      <c r="G35" s="41">
        <f t="shared" si="4"/>
        <v>18.39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57.57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160</v>
      </c>
      <c r="B44" s="69"/>
      <c r="C44" s="70" t="s">
        <v>161</v>
      </c>
      <c r="D44" s="71">
        <v>1</v>
      </c>
      <c r="E44" s="72">
        <v>8.3699999999999992</v>
      </c>
      <c r="F44" s="73"/>
      <c r="G44" s="44">
        <f>IF(D44="","",IFERROR(TRUNC(ROUND(D44*E44,2),2),0))</f>
        <v>8.3699999999999992</v>
      </c>
      <c r="J44" s="74"/>
    </row>
    <row r="45" spans="1:22" ht="25.5">
      <c r="A45" s="75" t="s">
        <v>162</v>
      </c>
      <c r="B45" s="76"/>
      <c r="C45" s="70" t="s">
        <v>1</v>
      </c>
      <c r="D45" s="71">
        <v>4</v>
      </c>
      <c r="E45" s="77">
        <v>3.18</v>
      </c>
      <c r="F45" s="43"/>
      <c r="G45" s="44">
        <f t="shared" ref="G45:G63" si="5">IF(D45="","",IFERROR(TRUNC(ROUND(D45*E45,2),2),0))</f>
        <v>12.72</v>
      </c>
      <c r="J45" s="74"/>
    </row>
    <row r="46" spans="1:22" ht="25.5">
      <c r="A46" s="75" t="s">
        <v>163</v>
      </c>
      <c r="B46" s="76"/>
      <c r="C46" s="78" t="s">
        <v>1</v>
      </c>
      <c r="D46" s="79">
        <v>1</v>
      </c>
      <c r="E46" s="80">
        <v>4.58</v>
      </c>
      <c r="F46" s="41"/>
      <c r="G46" s="44">
        <f t="shared" si="5"/>
        <v>4.58</v>
      </c>
      <c r="J46" s="74"/>
    </row>
    <row r="47" spans="1:22">
      <c r="A47" s="75" t="s">
        <v>164</v>
      </c>
      <c r="B47" s="76"/>
      <c r="C47" s="70" t="s">
        <v>1</v>
      </c>
      <c r="D47" s="71">
        <v>1</v>
      </c>
      <c r="E47" s="80">
        <v>1.03</v>
      </c>
      <c r="F47" s="41"/>
      <c r="G47" s="44">
        <f t="shared" si="5"/>
        <v>1.03</v>
      </c>
      <c r="J47" s="74"/>
    </row>
    <row r="48" spans="1:22" ht="25.5">
      <c r="A48" s="75" t="s">
        <v>165</v>
      </c>
      <c r="B48" s="76"/>
      <c r="C48" s="70" t="s">
        <v>13</v>
      </c>
      <c r="D48" s="71">
        <v>25</v>
      </c>
      <c r="E48" s="80">
        <v>0.8</v>
      </c>
      <c r="F48" s="41"/>
      <c r="G48" s="44">
        <f t="shared" si="5"/>
        <v>20</v>
      </c>
      <c r="J48" s="74"/>
    </row>
    <row r="49" spans="1:10">
      <c r="A49" s="75" t="s">
        <v>166</v>
      </c>
      <c r="B49" s="76"/>
      <c r="C49" s="70" t="s">
        <v>161</v>
      </c>
      <c r="D49" s="71">
        <v>2</v>
      </c>
      <c r="E49" s="80">
        <v>0.42</v>
      </c>
      <c r="F49" s="41"/>
      <c r="G49" s="44">
        <f t="shared" si="5"/>
        <v>0.84</v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47.54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15</v>
      </c>
      <c r="F69" s="41"/>
      <c r="G69" s="44">
        <f>IF(D69=0,"",IFERROR(TRUNC(ROUND(D69*E69,2),2),0))</f>
        <v>15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15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144.88999999999999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10.87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10.87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166.63</v>
      </c>
      <c r="U75" t="s">
        <v>144</v>
      </c>
      <c r="V75">
        <f>+TRUNC(ROUND(G29+G40+G71+G73+G74,2),2)</f>
        <v>119.09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47.54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15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3.6328049999999998</v>
      </c>
      <c r="F12" s="41"/>
      <c r="G12" s="42">
        <f>IF(B12="","",IFERROR(TRUNC(ROUND(D12*E12,2),2),0))</f>
        <v>15.44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3.6328049999999998</v>
      </c>
      <c r="F13" s="43"/>
      <c r="G13" s="42">
        <f t="shared" ref="G13:G28" si="1">IF(B13="","",IFERROR(TRUNC(ROUND(D13*E13,2),2),0))</f>
        <v>1.82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3.6328049999999998</v>
      </c>
      <c r="F14" s="41"/>
      <c r="G14" s="42">
        <f t="shared" si="1"/>
        <v>0.54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1</v>
      </c>
      <c r="C15" s="38">
        <v>0.2</v>
      </c>
      <c r="D15" s="39">
        <f t="shared" si="0"/>
        <v>0.2</v>
      </c>
      <c r="E15" s="40">
        <v>3.6328049999999998</v>
      </c>
      <c r="F15" s="41"/>
      <c r="G15" s="42">
        <f t="shared" si="1"/>
        <v>0.73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3.6328049999999998</v>
      </c>
      <c r="F16" s="41"/>
      <c r="G16" s="42">
        <f t="shared" si="1"/>
        <v>0.62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3.6328049999999998</v>
      </c>
      <c r="F17" s="41"/>
      <c r="G17" s="42">
        <f t="shared" si="1"/>
        <v>0.18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3.6328049999999998</v>
      </c>
      <c r="F18" s="41"/>
      <c r="G18" s="42">
        <f t="shared" si="1"/>
        <v>0.54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19.87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3.6328049999999998</v>
      </c>
      <c r="F33" s="41"/>
      <c r="G33" s="41">
        <f>IF(B33="","",IFERROR(TRUNC(ROUND(D33*E33,2),2),0))</f>
        <v>16.53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3.6328049999999998</v>
      </c>
      <c r="F34" s="41"/>
      <c r="G34" s="41">
        <f t="shared" ref="G34:G39" si="4">IF(B34="","",IFERROR(TRUNC(ROUND(D34*E34,2),2),0))</f>
        <v>14.89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3.6328049999999998</v>
      </c>
      <c r="F35" s="41"/>
      <c r="G35" s="41">
        <f t="shared" si="4"/>
        <v>14.75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46.17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160</v>
      </c>
      <c r="B44" s="69"/>
      <c r="C44" s="70" t="s">
        <v>161</v>
      </c>
      <c r="D44" s="71">
        <v>1</v>
      </c>
      <c r="E44" s="72">
        <v>8.3699999999999992</v>
      </c>
      <c r="F44" s="73"/>
      <c r="G44" s="44">
        <f>IF(D44="","",IFERROR(TRUNC(ROUND(D44*E44,2),2),0))</f>
        <v>8.3699999999999992</v>
      </c>
      <c r="J44" s="74"/>
    </row>
    <row r="45" spans="1:22" ht="25.5">
      <c r="A45" s="75" t="s">
        <v>162</v>
      </c>
      <c r="B45" s="76"/>
      <c r="C45" s="70" t="s">
        <v>1</v>
      </c>
      <c r="D45" s="71">
        <v>3</v>
      </c>
      <c r="E45" s="77">
        <v>3.18</v>
      </c>
      <c r="F45" s="43"/>
      <c r="G45" s="44">
        <f t="shared" ref="G45:G63" si="5">IF(D45="","",IFERROR(TRUNC(ROUND(D45*E45,2),2),0))</f>
        <v>9.5399999999999991</v>
      </c>
      <c r="J45" s="74"/>
    </row>
    <row r="46" spans="1:22" ht="25.5">
      <c r="A46" s="75" t="s">
        <v>163</v>
      </c>
      <c r="B46" s="76"/>
      <c r="C46" s="78" t="s">
        <v>1</v>
      </c>
      <c r="D46" s="79">
        <v>1</v>
      </c>
      <c r="E46" s="80">
        <v>4.58</v>
      </c>
      <c r="F46" s="41"/>
      <c r="G46" s="44">
        <f t="shared" si="5"/>
        <v>4.58</v>
      </c>
      <c r="J46" s="74"/>
    </row>
    <row r="47" spans="1:22">
      <c r="A47" s="75" t="s">
        <v>164</v>
      </c>
      <c r="B47" s="76"/>
      <c r="C47" s="70" t="s">
        <v>1</v>
      </c>
      <c r="D47" s="71">
        <v>1</v>
      </c>
      <c r="E47" s="80">
        <v>1.03</v>
      </c>
      <c r="F47" s="41"/>
      <c r="G47" s="44">
        <f t="shared" si="5"/>
        <v>1.03</v>
      </c>
      <c r="J47" s="74"/>
    </row>
    <row r="48" spans="1:22" ht="25.5">
      <c r="A48" s="75" t="s">
        <v>165</v>
      </c>
      <c r="B48" s="76"/>
      <c r="C48" s="70" t="s">
        <v>13</v>
      </c>
      <c r="D48" s="71">
        <v>14</v>
      </c>
      <c r="E48" s="80">
        <v>0.8</v>
      </c>
      <c r="F48" s="41"/>
      <c r="G48" s="44">
        <f t="shared" si="5"/>
        <v>11.2</v>
      </c>
      <c r="J48" s="74"/>
    </row>
    <row r="49" spans="1:10">
      <c r="A49" s="75" t="s">
        <v>166</v>
      </c>
      <c r="B49" s="76"/>
      <c r="C49" s="70" t="s">
        <v>161</v>
      </c>
      <c r="D49" s="71">
        <v>1</v>
      </c>
      <c r="E49" s="80">
        <v>0.42</v>
      </c>
      <c r="F49" s="41"/>
      <c r="G49" s="44">
        <f t="shared" si="5"/>
        <v>0.42</v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35.14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12</v>
      </c>
      <c r="F69" s="41"/>
      <c r="G69" s="44">
        <f>IF(D69=0,"",IFERROR(TRUNC(ROUND(D69*E69,2),2),0))</f>
        <v>12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113.18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8.49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8.49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130.16</v>
      </c>
      <c r="U75" t="s">
        <v>144</v>
      </c>
      <c r="V75">
        <f>+TRUNC(ROUND(G29+G40+G71+G73+G74,2),2)</f>
        <v>95.02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35.14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64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3.80017</v>
      </c>
      <c r="F12" s="41"/>
      <c r="G12" s="42">
        <f>IF(B12="","",IFERROR(TRUNC(ROUND(D12*E12,2),2),0))</f>
        <v>16.149999999999999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3.80017</v>
      </c>
      <c r="F13" s="43"/>
      <c r="G13" s="42">
        <f t="shared" ref="G13:G28" si="1">IF(B13="","",IFERROR(TRUNC(ROUND(D13*E13,2),2),0))</f>
        <v>1.9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3.80017</v>
      </c>
      <c r="F14" s="41"/>
      <c r="G14" s="42">
        <f t="shared" si="1"/>
        <v>0.56999999999999995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1</v>
      </c>
      <c r="C15" s="38">
        <v>0.2</v>
      </c>
      <c r="D15" s="39">
        <f t="shared" si="0"/>
        <v>0.2</v>
      </c>
      <c r="E15" s="40">
        <v>3.80017</v>
      </c>
      <c r="F15" s="41"/>
      <c r="G15" s="42">
        <f t="shared" si="1"/>
        <v>0.76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3.80017</v>
      </c>
      <c r="F16" s="41"/>
      <c r="G16" s="42">
        <f t="shared" si="1"/>
        <v>0.65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3.80017</v>
      </c>
      <c r="F17" s="41"/>
      <c r="G17" s="42">
        <f t="shared" si="1"/>
        <v>0.19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3.80017</v>
      </c>
      <c r="F18" s="41"/>
      <c r="G18" s="42">
        <f t="shared" si="1"/>
        <v>0.56999999999999995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20.79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3.80017</v>
      </c>
      <c r="F33" s="41"/>
      <c r="G33" s="41">
        <f>IF(B33="","",IFERROR(TRUNC(ROUND(D33*E33,2),2),0))</f>
        <v>17.29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3.80017</v>
      </c>
      <c r="F34" s="41"/>
      <c r="G34" s="41">
        <f t="shared" ref="G34:G39" si="4">IF(B34="","",IFERROR(TRUNC(ROUND(D34*E34,2),2),0))</f>
        <v>15.58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3.80017</v>
      </c>
      <c r="F35" s="41"/>
      <c r="G35" s="41">
        <f t="shared" si="4"/>
        <v>15.43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48.3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160</v>
      </c>
      <c r="B44" s="69"/>
      <c r="C44" s="70" t="s">
        <v>161</v>
      </c>
      <c r="D44" s="71">
        <v>1</v>
      </c>
      <c r="E44" s="72">
        <v>8.3699999999999992</v>
      </c>
      <c r="F44" s="73"/>
      <c r="G44" s="44">
        <f>IF(D44="","",IFERROR(TRUNC(ROUND(D44*E44,2),2),0))</f>
        <v>8.3699999999999992</v>
      </c>
      <c r="J44" s="74"/>
    </row>
    <row r="45" spans="1:22">
      <c r="A45" s="75" t="s">
        <v>167</v>
      </c>
      <c r="B45" s="76"/>
      <c r="C45" s="70" t="s">
        <v>161</v>
      </c>
      <c r="D45" s="71">
        <v>1</v>
      </c>
      <c r="E45" s="77">
        <v>1.17</v>
      </c>
      <c r="F45" s="43"/>
      <c r="G45" s="44">
        <f t="shared" ref="G45:G63" si="5">IF(D45="","",IFERROR(TRUNC(ROUND(D45*E45,2),2),0))</f>
        <v>1.17</v>
      </c>
      <c r="J45" s="74"/>
    </row>
    <row r="46" spans="1:22" ht="25.5">
      <c r="A46" s="75" t="s">
        <v>162</v>
      </c>
      <c r="B46" s="76"/>
      <c r="C46" s="78" t="s">
        <v>1</v>
      </c>
      <c r="D46" s="79">
        <v>4</v>
      </c>
      <c r="E46" s="80">
        <v>3.18</v>
      </c>
      <c r="F46" s="41"/>
      <c r="G46" s="44">
        <f t="shared" si="5"/>
        <v>12.72</v>
      </c>
      <c r="J46" s="74"/>
    </row>
    <row r="47" spans="1:22" ht="25.5">
      <c r="A47" s="75" t="s">
        <v>163</v>
      </c>
      <c r="B47" s="76"/>
      <c r="C47" s="70" t="s">
        <v>1</v>
      </c>
      <c r="D47" s="71">
        <v>1</v>
      </c>
      <c r="E47" s="80">
        <v>4.58</v>
      </c>
      <c r="F47" s="41"/>
      <c r="G47" s="44">
        <f t="shared" si="5"/>
        <v>4.58</v>
      </c>
      <c r="J47" s="74"/>
    </row>
    <row r="48" spans="1:22" ht="25.5">
      <c r="A48" s="75" t="s">
        <v>165</v>
      </c>
      <c r="B48" s="76"/>
      <c r="C48" s="70" t="s">
        <v>13</v>
      </c>
      <c r="D48" s="71">
        <v>27</v>
      </c>
      <c r="E48" s="80">
        <v>0.8</v>
      </c>
      <c r="F48" s="41"/>
      <c r="G48" s="44">
        <f t="shared" si="5"/>
        <v>21.6</v>
      </c>
      <c r="J48" s="74"/>
    </row>
    <row r="49" spans="1:10">
      <c r="A49" s="75" t="s">
        <v>166</v>
      </c>
      <c r="B49" s="76"/>
      <c r="C49" s="70" t="s">
        <v>161</v>
      </c>
      <c r="D49" s="71">
        <v>2</v>
      </c>
      <c r="E49" s="80">
        <v>0.42</v>
      </c>
      <c r="F49" s="41"/>
      <c r="G49" s="44">
        <f t="shared" si="5"/>
        <v>0.84</v>
      </c>
      <c r="J49" s="74"/>
    </row>
    <row r="50" spans="1:10">
      <c r="A50" s="75" t="s">
        <v>164</v>
      </c>
      <c r="B50" s="76"/>
      <c r="C50" s="70" t="s">
        <v>1</v>
      </c>
      <c r="D50" s="71">
        <v>1</v>
      </c>
      <c r="E50" s="80">
        <v>1.03</v>
      </c>
      <c r="F50" s="41"/>
      <c r="G50" s="44">
        <f t="shared" si="5"/>
        <v>1.03</v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50.31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10</v>
      </c>
      <c r="F69" s="41"/>
      <c r="G69" s="44">
        <f>IF(D69=0,"",IFERROR(TRUNC(ROUND(D69*E69,2),2),0))</f>
        <v>10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10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129.4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9.7100000000000009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9.7100000000000009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148.82</v>
      </c>
      <c r="U75" t="s">
        <v>144</v>
      </c>
      <c r="V75">
        <f>+TRUNC(ROUND(G29+G40+G71+G73+G74,2),2)</f>
        <v>98.51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50.31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240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1.919775</v>
      </c>
      <c r="F12" s="41"/>
      <c r="G12" s="42">
        <f>IF(B12="","",IFERROR(TRUNC(ROUND(D12*E12,2),2),0))</f>
        <v>8.16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1.919775</v>
      </c>
      <c r="F13" s="43"/>
      <c r="G13" s="42">
        <f t="shared" ref="G13:G28" si="1">IF(B13="","",IFERROR(TRUNC(ROUND(D13*E13,2),2),0))</f>
        <v>0.96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1.919775</v>
      </c>
      <c r="F14" s="41"/>
      <c r="G14" s="42">
        <f t="shared" si="1"/>
        <v>0.28999999999999998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1</v>
      </c>
      <c r="C15" s="38">
        <v>0.2</v>
      </c>
      <c r="D15" s="39">
        <f t="shared" si="0"/>
        <v>0.2</v>
      </c>
      <c r="E15" s="40">
        <v>1.919775</v>
      </c>
      <c r="F15" s="41"/>
      <c r="G15" s="42">
        <f t="shared" si="1"/>
        <v>0.38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1.919775</v>
      </c>
      <c r="F16" s="41"/>
      <c r="G16" s="42">
        <f t="shared" si="1"/>
        <v>0.33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1.919775</v>
      </c>
      <c r="F17" s="41"/>
      <c r="G17" s="42">
        <f t="shared" si="1"/>
        <v>0.1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1.919775</v>
      </c>
      <c r="F18" s="41"/>
      <c r="G18" s="42">
        <f t="shared" si="1"/>
        <v>0.28999999999999998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10.51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1.919775</v>
      </c>
      <c r="F33" s="41"/>
      <c r="G33" s="41">
        <f>IF(B33="","",IFERROR(TRUNC(ROUND(D33*E33,2),2),0))</f>
        <v>8.73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1.919775</v>
      </c>
      <c r="F34" s="41"/>
      <c r="G34" s="41">
        <f t="shared" ref="G34:G39" si="4">IF(B34="","",IFERROR(TRUNC(ROUND(D34*E34,2),2),0))</f>
        <v>7.87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1.919775</v>
      </c>
      <c r="F35" s="41"/>
      <c r="G35" s="41">
        <f t="shared" si="4"/>
        <v>7.79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24.39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169</v>
      </c>
      <c r="B44" s="69"/>
      <c r="C44" s="70" t="s">
        <v>161</v>
      </c>
      <c r="D44" s="71">
        <v>1</v>
      </c>
      <c r="E44" s="72">
        <v>1.26</v>
      </c>
      <c r="F44" s="73"/>
      <c r="G44" s="44">
        <f>IF(D44="","",IFERROR(TRUNC(ROUND(D44*E44,2),2),0))</f>
        <v>1.26</v>
      </c>
      <c r="J44" s="74"/>
    </row>
    <row r="45" spans="1:22" ht="25.5">
      <c r="A45" s="75" t="s">
        <v>162</v>
      </c>
      <c r="B45" s="76"/>
      <c r="C45" s="70" t="s">
        <v>1</v>
      </c>
      <c r="D45" s="71">
        <v>3</v>
      </c>
      <c r="E45" s="77">
        <v>3.18</v>
      </c>
      <c r="F45" s="43"/>
      <c r="G45" s="44">
        <f t="shared" ref="G45:G63" si="5">IF(D45="","",IFERROR(TRUNC(ROUND(D45*E45,2),2),0))</f>
        <v>9.5399999999999991</v>
      </c>
      <c r="J45" s="74"/>
    </row>
    <row r="46" spans="1:22">
      <c r="A46" s="75" t="s">
        <v>164</v>
      </c>
      <c r="B46" s="76"/>
      <c r="C46" s="78" t="s">
        <v>1</v>
      </c>
      <c r="D46" s="79">
        <v>1</v>
      </c>
      <c r="E46" s="80">
        <v>1.03</v>
      </c>
      <c r="F46" s="41"/>
      <c r="G46" s="44">
        <f t="shared" si="5"/>
        <v>1.03</v>
      </c>
      <c r="J46" s="74"/>
    </row>
    <row r="47" spans="1:22" ht="25.5">
      <c r="A47" s="75" t="s">
        <v>165</v>
      </c>
      <c r="B47" s="76"/>
      <c r="C47" s="70" t="s">
        <v>13</v>
      </c>
      <c r="D47" s="71">
        <v>20</v>
      </c>
      <c r="E47" s="80">
        <v>0.8</v>
      </c>
      <c r="F47" s="41"/>
      <c r="G47" s="44">
        <f t="shared" si="5"/>
        <v>16</v>
      </c>
      <c r="J47" s="74"/>
    </row>
    <row r="48" spans="1:22">
      <c r="A48" s="75" t="s">
        <v>166</v>
      </c>
      <c r="B48" s="76"/>
      <c r="C48" s="70" t="s">
        <v>161</v>
      </c>
      <c r="D48" s="71">
        <v>1</v>
      </c>
      <c r="E48" s="80">
        <v>0.42</v>
      </c>
      <c r="F48" s="41"/>
      <c r="G48" s="44">
        <f t="shared" si="5"/>
        <v>0.42</v>
      </c>
      <c r="J48" s="74"/>
    </row>
    <row r="49" spans="1:10" ht="25.5">
      <c r="A49" s="75" t="s">
        <v>170</v>
      </c>
      <c r="B49" s="76"/>
      <c r="C49" s="70" t="s">
        <v>161</v>
      </c>
      <c r="D49" s="71">
        <v>1</v>
      </c>
      <c r="E49" s="80">
        <v>3.77</v>
      </c>
      <c r="F49" s="41"/>
      <c r="G49" s="44">
        <f t="shared" si="5"/>
        <v>3.77</v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32.020000000000003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2</v>
      </c>
      <c r="F69" s="41"/>
      <c r="G69" s="44">
        <f>IF(D69=0,"",IFERROR(TRUNC(ROUND(D69*E69,2),2),0))</f>
        <v>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68.92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5.17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5.17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79.260000000000005</v>
      </c>
      <c r="U75" t="s">
        <v>144</v>
      </c>
      <c r="V75">
        <f>+TRUNC(ROUND(G29+G40+G71+G73+G74,2),2)</f>
        <v>47.24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32.020000000000003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V76"/>
  <sheetViews>
    <sheetView view="pageBreakPreview" topLeftCell="A58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16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3.0814849999999998</v>
      </c>
      <c r="F12" s="41"/>
      <c r="G12" s="42">
        <f>IF(B12="","",IFERROR(TRUNC(ROUND(D12*E12,2),2),0))</f>
        <v>13.1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3.0814849999999998</v>
      </c>
      <c r="F13" s="43"/>
      <c r="G13" s="42">
        <f t="shared" ref="G13:G28" si="1">IF(B13="","",IFERROR(TRUNC(ROUND(D13*E13,2),2),0))</f>
        <v>1.54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3.0814849999999998</v>
      </c>
      <c r="F14" s="41"/>
      <c r="G14" s="42">
        <f t="shared" si="1"/>
        <v>0.46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1</v>
      </c>
      <c r="C15" s="38">
        <v>0.2</v>
      </c>
      <c r="D15" s="39">
        <f t="shared" si="0"/>
        <v>0.2</v>
      </c>
      <c r="E15" s="40">
        <v>3.0814849999999998</v>
      </c>
      <c r="F15" s="41"/>
      <c r="G15" s="42">
        <f t="shared" si="1"/>
        <v>0.62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3.0814849999999998</v>
      </c>
      <c r="F16" s="41"/>
      <c r="G16" s="42">
        <f t="shared" si="1"/>
        <v>0.52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3.0814849999999998</v>
      </c>
      <c r="F17" s="41"/>
      <c r="G17" s="42">
        <f t="shared" si="1"/>
        <v>0.15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3.0814849999999998</v>
      </c>
      <c r="F18" s="41"/>
      <c r="G18" s="42">
        <f t="shared" si="1"/>
        <v>0.46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16.850000000000001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3.0814849999999998</v>
      </c>
      <c r="F33" s="41"/>
      <c r="G33" s="41">
        <f>IF(B33="","",IFERROR(TRUNC(ROUND(D33*E33,2),2),0))</f>
        <v>14.02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3.0814849999999998</v>
      </c>
      <c r="F34" s="41"/>
      <c r="G34" s="41">
        <f t="shared" ref="G34:G39" si="4">IF(B34="","",IFERROR(TRUNC(ROUND(D34*E34,2),2),0))</f>
        <v>12.63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3.0814849999999998</v>
      </c>
      <c r="F35" s="41"/>
      <c r="G35" s="41">
        <f t="shared" si="4"/>
        <v>12.51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39.159999999999997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160</v>
      </c>
      <c r="B44" s="69"/>
      <c r="C44" s="70" t="s">
        <v>161</v>
      </c>
      <c r="D44" s="71">
        <v>1</v>
      </c>
      <c r="E44" s="72">
        <v>8.3699999999999992</v>
      </c>
      <c r="F44" s="73"/>
      <c r="G44" s="44">
        <f>IF(D44="","",IFERROR(TRUNC(ROUND(D44*E44,2),2),0))</f>
        <v>8.3699999999999992</v>
      </c>
      <c r="J44" s="74"/>
    </row>
    <row r="45" spans="1:22" ht="25.5">
      <c r="A45" s="75" t="s">
        <v>162</v>
      </c>
      <c r="B45" s="76"/>
      <c r="C45" s="70" t="s">
        <v>1</v>
      </c>
      <c r="D45" s="71">
        <v>1</v>
      </c>
      <c r="E45" s="77">
        <v>3.18</v>
      </c>
      <c r="F45" s="43"/>
      <c r="G45" s="44">
        <f t="shared" ref="G45:G63" si="5">IF(D45="","",IFERROR(TRUNC(ROUND(D45*E45,2),2),0))</f>
        <v>3.18</v>
      </c>
      <c r="J45" s="74"/>
    </row>
    <row r="46" spans="1:22" ht="25.5">
      <c r="A46" s="75" t="s">
        <v>163</v>
      </c>
      <c r="B46" s="76"/>
      <c r="C46" s="78" t="s">
        <v>1</v>
      </c>
      <c r="D46" s="79">
        <v>1</v>
      </c>
      <c r="E46" s="80">
        <v>4.58</v>
      </c>
      <c r="F46" s="41"/>
      <c r="G46" s="44">
        <f t="shared" si="5"/>
        <v>4.58</v>
      </c>
      <c r="J46" s="74"/>
    </row>
    <row r="47" spans="1:22" ht="25.5">
      <c r="A47" s="75" t="s">
        <v>165</v>
      </c>
      <c r="B47" s="76"/>
      <c r="C47" s="70" t="s">
        <v>13</v>
      </c>
      <c r="D47" s="71">
        <v>11</v>
      </c>
      <c r="E47" s="80">
        <v>0.8</v>
      </c>
      <c r="F47" s="41"/>
      <c r="G47" s="44">
        <f t="shared" si="5"/>
        <v>8.8000000000000007</v>
      </c>
      <c r="J47" s="74"/>
    </row>
    <row r="48" spans="1:22">
      <c r="A48" s="75" t="s">
        <v>166</v>
      </c>
      <c r="B48" s="76"/>
      <c r="C48" s="70" t="s">
        <v>161</v>
      </c>
      <c r="D48" s="71">
        <v>1</v>
      </c>
      <c r="E48" s="80">
        <v>0.42</v>
      </c>
      <c r="F48" s="41"/>
      <c r="G48" s="44">
        <f t="shared" si="5"/>
        <v>0.42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25.35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10</v>
      </c>
      <c r="F69" s="41"/>
      <c r="G69" s="44">
        <f>IF(D69=0,"",IFERROR(TRUNC(ROUND(D69*E69,2),2),0))</f>
        <v>10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10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91.36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6.85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6.85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105.06</v>
      </c>
      <c r="U75" t="s">
        <v>144</v>
      </c>
      <c r="V75">
        <f>+TRUNC(ROUND(G29+G40+G71+G73+G74,2),2)</f>
        <v>79.709999999999994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25.35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17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4.8831199999999999</v>
      </c>
      <c r="F12" s="41"/>
      <c r="G12" s="42">
        <f>IF(B12="","",IFERROR(TRUNC(ROUND(D12*E12,2),2),0))</f>
        <v>20.75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4.8831199999999999</v>
      </c>
      <c r="F13" s="43"/>
      <c r="G13" s="42">
        <f t="shared" ref="G13:G28" si="1">IF(B13="","",IFERROR(TRUNC(ROUND(D13*E13,2),2),0))</f>
        <v>2.44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4.8831199999999999</v>
      </c>
      <c r="F14" s="41"/>
      <c r="G14" s="42">
        <f t="shared" si="1"/>
        <v>0.73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1</v>
      </c>
      <c r="C15" s="38">
        <v>0.2</v>
      </c>
      <c r="D15" s="39">
        <f t="shared" si="0"/>
        <v>0.2</v>
      </c>
      <c r="E15" s="40">
        <v>4.8831199999999999</v>
      </c>
      <c r="F15" s="41"/>
      <c r="G15" s="42">
        <f t="shared" si="1"/>
        <v>0.98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4.8831199999999999</v>
      </c>
      <c r="F16" s="41"/>
      <c r="G16" s="42">
        <f t="shared" si="1"/>
        <v>0.83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4.8831199999999999</v>
      </c>
      <c r="F17" s="41"/>
      <c r="G17" s="42">
        <f t="shared" si="1"/>
        <v>0.24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4.8831199999999999</v>
      </c>
      <c r="F18" s="41"/>
      <c r="G18" s="42">
        <f t="shared" si="1"/>
        <v>0.73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26.7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4.8831199999999999</v>
      </c>
      <c r="F33" s="41"/>
      <c r="G33" s="41">
        <f>IF(B33="","",IFERROR(TRUNC(ROUND(D33*E33,2),2),0))</f>
        <v>22.22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4.8831199999999999</v>
      </c>
      <c r="F34" s="41"/>
      <c r="G34" s="41">
        <f t="shared" ref="G34:G39" si="4">IF(B34="","",IFERROR(TRUNC(ROUND(D34*E34,2),2),0))</f>
        <v>20.02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4.8831199999999999</v>
      </c>
      <c r="F35" s="41"/>
      <c r="G35" s="41">
        <f t="shared" si="4"/>
        <v>19.829999999999998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62.07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160</v>
      </c>
      <c r="B44" s="69"/>
      <c r="C44" s="70" t="s">
        <v>161</v>
      </c>
      <c r="D44" s="71">
        <v>1</v>
      </c>
      <c r="E44" s="72">
        <v>8.3699999999999992</v>
      </c>
      <c r="F44" s="73"/>
      <c r="G44" s="44">
        <f>IF(D44="","",IFERROR(TRUNC(ROUND(D44*E44,2),2),0))</f>
        <v>8.3699999999999992</v>
      </c>
      <c r="J44" s="74"/>
    </row>
    <row r="45" spans="1:22" ht="25.5">
      <c r="A45" s="75" t="s">
        <v>162</v>
      </c>
      <c r="B45" s="76"/>
      <c r="C45" s="70" t="s">
        <v>1</v>
      </c>
      <c r="D45" s="71">
        <v>1</v>
      </c>
      <c r="E45" s="77">
        <v>3.18</v>
      </c>
      <c r="F45" s="43"/>
      <c r="G45" s="44">
        <f t="shared" ref="G45:G63" si="5">IF(D45="","",IFERROR(TRUNC(ROUND(D45*E45,2),2),0))</f>
        <v>3.18</v>
      </c>
      <c r="J45" s="74"/>
    </row>
    <row r="46" spans="1:22" ht="25.5">
      <c r="A46" s="75" t="s">
        <v>163</v>
      </c>
      <c r="B46" s="76"/>
      <c r="C46" s="78" t="s">
        <v>1</v>
      </c>
      <c r="D46" s="79">
        <v>1</v>
      </c>
      <c r="E46" s="80">
        <v>4.46</v>
      </c>
      <c r="F46" s="41"/>
      <c r="G46" s="44">
        <f t="shared" si="5"/>
        <v>4.46</v>
      </c>
      <c r="J46" s="74"/>
    </row>
    <row r="47" spans="1:22" ht="25.5">
      <c r="A47" s="75" t="s">
        <v>165</v>
      </c>
      <c r="B47" s="76"/>
      <c r="C47" s="70" t="s">
        <v>13</v>
      </c>
      <c r="D47" s="71">
        <v>11</v>
      </c>
      <c r="E47" s="80">
        <v>0.8</v>
      </c>
      <c r="F47" s="41"/>
      <c r="G47" s="44">
        <f t="shared" si="5"/>
        <v>8.8000000000000007</v>
      </c>
      <c r="J47" s="74"/>
    </row>
    <row r="48" spans="1:22">
      <c r="A48" s="75" t="s">
        <v>166</v>
      </c>
      <c r="B48" s="76"/>
      <c r="C48" s="70" t="s">
        <v>161</v>
      </c>
      <c r="D48" s="71">
        <v>1</v>
      </c>
      <c r="E48" s="80">
        <v>0.42</v>
      </c>
      <c r="F48" s="41"/>
      <c r="G48" s="44">
        <f t="shared" si="5"/>
        <v>0.42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25.23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10</v>
      </c>
      <c r="F69" s="41"/>
      <c r="G69" s="44">
        <f>IF(D69=0,"",IFERROR(TRUNC(ROUND(D69*E69,2),2),0))</f>
        <v>10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10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124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9.3000000000000007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9.3000000000000007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142.6</v>
      </c>
      <c r="U75" t="s">
        <v>144</v>
      </c>
      <c r="V75">
        <f>+TRUNC(ROUND(G29+G40+G71+G73+G74,2),2)</f>
        <v>117.37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25.23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241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3.396525</v>
      </c>
      <c r="F12" s="41"/>
      <c r="G12" s="42">
        <f>IF(B12="","",IFERROR(TRUNC(ROUND(D12*E12,2),2),0))</f>
        <v>14.44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3.396525</v>
      </c>
      <c r="F13" s="43"/>
      <c r="G13" s="42">
        <f t="shared" ref="G13:G28" si="1">IF(B13="","",IFERROR(TRUNC(ROUND(D13*E13,2),2),0))</f>
        <v>1.7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3.396525</v>
      </c>
      <c r="F14" s="41"/>
      <c r="G14" s="42">
        <f t="shared" si="1"/>
        <v>0.51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1</v>
      </c>
      <c r="C15" s="38">
        <v>0.2</v>
      </c>
      <c r="D15" s="39">
        <f t="shared" si="0"/>
        <v>0.2</v>
      </c>
      <c r="E15" s="40">
        <v>3.396525</v>
      </c>
      <c r="F15" s="41"/>
      <c r="G15" s="42">
        <f t="shared" si="1"/>
        <v>0.68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3.396525</v>
      </c>
      <c r="F16" s="41"/>
      <c r="G16" s="42">
        <f t="shared" si="1"/>
        <v>0.57999999999999996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3.396525</v>
      </c>
      <c r="F17" s="41"/>
      <c r="G17" s="42">
        <f t="shared" si="1"/>
        <v>0.17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3.396525</v>
      </c>
      <c r="F18" s="41"/>
      <c r="G18" s="42">
        <f t="shared" si="1"/>
        <v>0.51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18.59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3.396525</v>
      </c>
      <c r="F33" s="41"/>
      <c r="G33" s="41">
        <f>IF(B33="","",IFERROR(TRUNC(ROUND(D33*E33,2),2),0))</f>
        <v>15.45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3.396525</v>
      </c>
      <c r="F34" s="41"/>
      <c r="G34" s="41">
        <f t="shared" ref="G34:G39" si="4">IF(B34="","",IFERROR(TRUNC(ROUND(D34*E34,2),2),0))</f>
        <v>13.93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3.396525</v>
      </c>
      <c r="F35" s="41"/>
      <c r="G35" s="41">
        <f t="shared" si="4"/>
        <v>13.79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43.17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160</v>
      </c>
      <c r="B44" s="69"/>
      <c r="C44" s="70" t="s">
        <v>161</v>
      </c>
      <c r="D44" s="71">
        <v>1</v>
      </c>
      <c r="E44" s="72">
        <v>8.3699999999999992</v>
      </c>
      <c r="F44" s="73"/>
      <c r="G44" s="44">
        <f>IF(D44="","",IFERROR(TRUNC(ROUND(D44*E44,2),2),0))</f>
        <v>8.3699999999999992</v>
      </c>
      <c r="J44" s="74"/>
    </row>
    <row r="45" spans="1:22">
      <c r="A45" s="75" t="s">
        <v>167</v>
      </c>
      <c r="B45" s="76"/>
      <c r="C45" s="70" t="s">
        <v>161</v>
      </c>
      <c r="D45" s="71">
        <v>1</v>
      </c>
      <c r="E45" s="77">
        <v>1.17</v>
      </c>
      <c r="F45" s="43"/>
      <c r="G45" s="44">
        <f t="shared" ref="G45:G63" si="5">IF(D45="","",IFERROR(TRUNC(ROUND(D45*E45,2),2),0))</f>
        <v>1.17</v>
      </c>
      <c r="J45" s="74"/>
    </row>
    <row r="46" spans="1:22" ht="25.5">
      <c r="A46" s="75" t="s">
        <v>162</v>
      </c>
      <c r="B46" s="76"/>
      <c r="C46" s="78" t="s">
        <v>1</v>
      </c>
      <c r="D46" s="79">
        <v>1</v>
      </c>
      <c r="E46" s="80">
        <v>3.18</v>
      </c>
      <c r="F46" s="41"/>
      <c r="G46" s="44">
        <f t="shared" si="5"/>
        <v>3.18</v>
      </c>
      <c r="J46" s="74"/>
    </row>
    <row r="47" spans="1:22" ht="25.5">
      <c r="A47" s="75" t="s">
        <v>163</v>
      </c>
      <c r="B47" s="76"/>
      <c r="C47" s="70" t="s">
        <v>1</v>
      </c>
      <c r="D47" s="71">
        <v>1</v>
      </c>
      <c r="E47" s="80">
        <v>4.58</v>
      </c>
      <c r="F47" s="41"/>
      <c r="G47" s="44">
        <f t="shared" si="5"/>
        <v>4.58</v>
      </c>
      <c r="J47" s="74"/>
    </row>
    <row r="48" spans="1:22" ht="25.5">
      <c r="A48" s="75" t="s">
        <v>165</v>
      </c>
      <c r="B48" s="76"/>
      <c r="C48" s="70" t="s">
        <v>13</v>
      </c>
      <c r="D48" s="71">
        <v>11</v>
      </c>
      <c r="E48" s="80">
        <v>0.8</v>
      </c>
      <c r="F48" s="41"/>
      <c r="G48" s="44">
        <f t="shared" si="5"/>
        <v>8.8000000000000007</v>
      </c>
      <c r="J48" s="74"/>
    </row>
    <row r="49" spans="1:10">
      <c r="A49" s="75" t="s">
        <v>166</v>
      </c>
      <c r="B49" s="76"/>
      <c r="C49" s="70" t="s">
        <v>161</v>
      </c>
      <c r="D49" s="71">
        <v>1</v>
      </c>
      <c r="E49" s="80">
        <v>0.42</v>
      </c>
      <c r="F49" s="41"/>
      <c r="G49" s="44">
        <f t="shared" si="5"/>
        <v>0.42</v>
      </c>
      <c r="J49" s="74"/>
    </row>
    <row r="50" spans="1:10">
      <c r="A50" s="75" t="s">
        <v>168</v>
      </c>
      <c r="B50" s="76"/>
      <c r="C50" s="70" t="s">
        <v>1</v>
      </c>
      <c r="D50" s="71">
        <v>1</v>
      </c>
      <c r="E50" s="80">
        <v>2.08</v>
      </c>
      <c r="F50" s="41"/>
      <c r="G50" s="44">
        <f t="shared" si="5"/>
        <v>2.08</v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28.6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8</v>
      </c>
      <c r="F69" s="41"/>
      <c r="G69" s="44">
        <f>IF(D69=0,"",IFERROR(TRUNC(ROUND(D69*E69,2),2),0))</f>
        <v>8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8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98.36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7.38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7.38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113.12</v>
      </c>
      <c r="U75" t="s">
        <v>144</v>
      </c>
      <c r="V75">
        <f>+TRUNC(ROUND(G29+G40+G71+G73+G74,2),2)</f>
        <v>84.52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28.6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65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1.9099299999999999</v>
      </c>
      <c r="F12" s="41"/>
      <c r="G12" s="42">
        <f>IF(B12="","",IFERROR(TRUNC(ROUND(D12*E12,2),2),0))</f>
        <v>8.1199999999999992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1.9099299999999999</v>
      </c>
      <c r="F13" s="43"/>
      <c r="G13" s="42">
        <f t="shared" ref="G13:G28" si="1">IF(B13="","",IFERROR(TRUNC(ROUND(D13*E13,2),2),0))</f>
        <v>0.95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1.9099299999999999</v>
      </c>
      <c r="F14" s="41"/>
      <c r="G14" s="42">
        <f t="shared" si="1"/>
        <v>0.28999999999999998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1</v>
      </c>
      <c r="C15" s="38">
        <v>0.2</v>
      </c>
      <c r="D15" s="39">
        <f t="shared" si="0"/>
        <v>0.2</v>
      </c>
      <c r="E15" s="40">
        <v>1.9099299999999999</v>
      </c>
      <c r="F15" s="41"/>
      <c r="G15" s="42">
        <f t="shared" si="1"/>
        <v>0.38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1.9099299999999999</v>
      </c>
      <c r="F16" s="41"/>
      <c r="G16" s="42">
        <f t="shared" si="1"/>
        <v>0.32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1.9099299999999999</v>
      </c>
      <c r="F17" s="41"/>
      <c r="G17" s="42">
        <f t="shared" si="1"/>
        <v>0.1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1.9099299999999999</v>
      </c>
      <c r="F18" s="41"/>
      <c r="G18" s="42">
        <f t="shared" si="1"/>
        <v>0.28999999999999998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10.45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1.9099299999999999</v>
      </c>
      <c r="F33" s="41"/>
      <c r="G33" s="41">
        <f>IF(B33="","",IFERROR(TRUNC(ROUND(D33*E33,2),2),0))</f>
        <v>8.69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1.9099299999999999</v>
      </c>
      <c r="F34" s="41"/>
      <c r="G34" s="41">
        <f t="shared" ref="G34:G39" si="4">IF(B34="","",IFERROR(TRUNC(ROUND(D34*E34,2),2),0))</f>
        <v>7.83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1.9099299999999999</v>
      </c>
      <c r="F35" s="41"/>
      <c r="G35" s="41">
        <f t="shared" si="4"/>
        <v>7.75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24.27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169</v>
      </c>
      <c r="B44" s="69"/>
      <c r="C44" s="70" t="s">
        <v>161</v>
      </c>
      <c r="D44" s="71">
        <v>1</v>
      </c>
      <c r="E44" s="72">
        <v>1.26</v>
      </c>
      <c r="F44" s="73"/>
      <c r="G44" s="44">
        <f>IF(D44="","",IFERROR(TRUNC(ROUND(D44*E44,2),2),0))</f>
        <v>1.26</v>
      </c>
      <c r="J44" s="74"/>
    </row>
    <row r="45" spans="1:22" ht="25.5">
      <c r="A45" s="75" t="s">
        <v>162</v>
      </c>
      <c r="B45" s="76"/>
      <c r="C45" s="70" t="s">
        <v>1</v>
      </c>
      <c r="D45" s="71">
        <v>1</v>
      </c>
      <c r="E45" s="77">
        <v>3.18</v>
      </c>
      <c r="F45" s="43"/>
      <c r="G45" s="44">
        <f t="shared" ref="G45:G63" si="5">IF(D45="","",IFERROR(TRUNC(ROUND(D45*E45,2),2),0))</f>
        <v>3.18</v>
      </c>
      <c r="J45" s="74"/>
    </row>
    <row r="46" spans="1:22" ht="25.5">
      <c r="A46" s="75" t="s">
        <v>165</v>
      </c>
      <c r="B46" s="76"/>
      <c r="C46" s="78" t="s">
        <v>13</v>
      </c>
      <c r="D46" s="79">
        <v>20</v>
      </c>
      <c r="E46" s="80">
        <v>0.8</v>
      </c>
      <c r="F46" s="41"/>
      <c r="G46" s="44">
        <f t="shared" si="5"/>
        <v>16</v>
      </c>
      <c r="J46" s="74"/>
    </row>
    <row r="47" spans="1:22">
      <c r="A47" s="75" t="s">
        <v>166</v>
      </c>
      <c r="B47" s="76"/>
      <c r="C47" s="70" t="s">
        <v>161</v>
      </c>
      <c r="D47" s="71">
        <v>1</v>
      </c>
      <c r="E47" s="80">
        <v>0.42</v>
      </c>
      <c r="F47" s="41"/>
      <c r="G47" s="44">
        <f t="shared" si="5"/>
        <v>0.42</v>
      </c>
      <c r="J47" s="74"/>
    </row>
    <row r="48" spans="1:22" ht="25.5">
      <c r="A48" s="75" t="s">
        <v>170</v>
      </c>
      <c r="B48" s="76"/>
      <c r="C48" s="70" t="s">
        <v>161</v>
      </c>
      <c r="D48" s="71">
        <v>1</v>
      </c>
      <c r="E48" s="80">
        <v>3.77</v>
      </c>
      <c r="F48" s="41"/>
      <c r="G48" s="44">
        <f t="shared" si="5"/>
        <v>3.77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24.63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2</v>
      </c>
      <c r="F69" s="41"/>
      <c r="G69" s="44">
        <f>IF(D69=0,"",IFERROR(TRUNC(ROUND(D69*E69,2),2),0))</f>
        <v>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61.35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4.5999999999999996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4.5999999999999996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70.55</v>
      </c>
      <c r="U75" t="s">
        <v>144</v>
      </c>
      <c r="V75">
        <f>+TRUNC(ROUND(G29+G40+G71+G73+G74,2),2)</f>
        <v>45.92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24.63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242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1.79179</v>
      </c>
      <c r="F12" s="41"/>
      <c r="G12" s="42">
        <f>IF(B12="","",IFERROR(TRUNC(ROUND(D12*E12,2),2),0))</f>
        <v>7.62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153</v>
      </c>
      <c r="B13" s="37">
        <v>1</v>
      </c>
      <c r="C13" s="38">
        <v>1</v>
      </c>
      <c r="D13" s="39">
        <f t="shared" ref="D13:D28" si="0">IF(B13="","",IFERROR(ROUND(B13*C13,5),0))</f>
        <v>1</v>
      </c>
      <c r="E13" s="40">
        <v>1.79179</v>
      </c>
      <c r="F13" s="43"/>
      <c r="G13" s="42">
        <f t="shared" ref="G13:G28" si="1">IF(B13="","",IFERROR(TRUNC(ROUND(D13*E13,2),2),0))</f>
        <v>1.79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2</v>
      </c>
      <c r="C14" s="38">
        <v>0.15</v>
      </c>
      <c r="D14" s="39">
        <f t="shared" si="0"/>
        <v>0.3</v>
      </c>
      <c r="E14" s="40">
        <v>1.79179</v>
      </c>
      <c r="F14" s="41"/>
      <c r="G14" s="42">
        <f t="shared" si="1"/>
        <v>0.54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158</v>
      </c>
      <c r="B15" s="37">
        <v>2</v>
      </c>
      <c r="C15" s="38">
        <v>0.17</v>
      </c>
      <c r="D15" s="39">
        <f t="shared" si="0"/>
        <v>0.34</v>
      </c>
      <c r="E15" s="40">
        <v>1.79179</v>
      </c>
      <c r="F15" s="41"/>
      <c r="G15" s="42">
        <f t="shared" si="1"/>
        <v>0.61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159</v>
      </c>
      <c r="B16" s="37">
        <v>2</v>
      </c>
      <c r="C16" s="38">
        <v>0.05</v>
      </c>
      <c r="D16" s="39">
        <f t="shared" si="0"/>
        <v>0.1</v>
      </c>
      <c r="E16" s="40">
        <v>1.79179</v>
      </c>
      <c r="F16" s="41"/>
      <c r="G16" s="42">
        <f t="shared" si="1"/>
        <v>0.18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4</v>
      </c>
      <c r="C17" s="38">
        <v>0.05</v>
      </c>
      <c r="D17" s="39">
        <f t="shared" si="0"/>
        <v>0.2</v>
      </c>
      <c r="E17" s="40">
        <v>1.79179</v>
      </c>
      <c r="F17" s="41"/>
      <c r="G17" s="42">
        <f t="shared" si="1"/>
        <v>0.36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11.1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1.79179</v>
      </c>
      <c r="F33" s="41"/>
      <c r="G33" s="41">
        <f>IF(B33="","",IFERROR(TRUNC(ROUND(D33*E33,2),2),0))</f>
        <v>8.15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1.79179</v>
      </c>
      <c r="F34" s="41"/>
      <c r="G34" s="41">
        <f t="shared" ref="G34:G39" si="4">IF(B34="","",IFERROR(TRUNC(ROUND(D34*E34,2),2),0))</f>
        <v>14.69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1.79179</v>
      </c>
      <c r="F35" s="41"/>
      <c r="G35" s="41">
        <f t="shared" si="4"/>
        <v>7.27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30.11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259</v>
      </c>
      <c r="B44" s="69"/>
      <c r="C44" s="70" t="s">
        <v>1</v>
      </c>
      <c r="D44" s="71">
        <v>1</v>
      </c>
      <c r="E44" s="72">
        <v>1133.98</v>
      </c>
      <c r="F44" s="73"/>
      <c r="G44" s="44">
        <f>IF(D44="","",IFERROR(TRUNC(ROUND(D44*E44,2),2),0))</f>
        <v>1133.98</v>
      </c>
      <c r="J44" s="74"/>
    </row>
    <row r="45" spans="1:22" ht="25.5">
      <c r="A45" s="75" t="s">
        <v>172</v>
      </c>
      <c r="B45" s="76"/>
      <c r="C45" s="70" t="s">
        <v>161</v>
      </c>
      <c r="D45" s="71">
        <v>2</v>
      </c>
      <c r="E45" s="77">
        <v>3.65</v>
      </c>
      <c r="F45" s="43"/>
      <c r="G45" s="44">
        <f t="shared" ref="G45:G63" si="5">IF(D45="","",IFERROR(TRUNC(ROUND(D45*E45,2),2),0))</f>
        <v>7.3</v>
      </c>
      <c r="J45" s="74"/>
    </row>
    <row r="46" spans="1:22">
      <c r="A46" s="75" t="s">
        <v>173</v>
      </c>
      <c r="B46" s="76"/>
      <c r="C46" s="78" t="s">
        <v>13</v>
      </c>
      <c r="D46" s="79">
        <v>12</v>
      </c>
      <c r="E46" s="80">
        <v>3.1</v>
      </c>
      <c r="F46" s="41"/>
      <c r="G46" s="44">
        <f t="shared" si="5"/>
        <v>37.200000000000003</v>
      </c>
      <c r="J46" s="74"/>
    </row>
    <row r="47" spans="1:22">
      <c r="A47" s="75" t="s">
        <v>174</v>
      </c>
      <c r="B47" s="76"/>
      <c r="C47" s="70" t="s">
        <v>1</v>
      </c>
      <c r="D47" s="71">
        <v>3</v>
      </c>
      <c r="E47" s="80">
        <v>2.81</v>
      </c>
      <c r="F47" s="41"/>
      <c r="G47" s="44">
        <f t="shared" si="5"/>
        <v>8.43</v>
      </c>
      <c r="J47" s="74"/>
    </row>
    <row r="48" spans="1:22">
      <c r="A48" s="75" t="s">
        <v>175</v>
      </c>
      <c r="B48" s="76"/>
      <c r="C48" s="70" t="s">
        <v>13</v>
      </c>
      <c r="D48" s="71">
        <v>3</v>
      </c>
      <c r="E48" s="80">
        <v>0.57999999999999996</v>
      </c>
      <c r="F48" s="41"/>
      <c r="G48" s="44">
        <f t="shared" si="5"/>
        <v>1.74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1188.6500000000001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5</v>
      </c>
      <c r="F69" s="41"/>
      <c r="G69" s="44">
        <f>IF(D69=0,"",IFERROR(TRUNC(ROUND(D69*E69,2),2),0))</f>
        <v>5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5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1234.8599999999999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2.5000000000000001E-2</v>
      </c>
      <c r="G73" s="52">
        <f>TRUNC(ROUND(G72*F73,2),2)</f>
        <v>30.87</v>
      </c>
    </row>
    <row r="74" spans="1:22">
      <c r="A74" s="137"/>
      <c r="B74" s="138"/>
      <c r="C74" s="141" t="s">
        <v>142</v>
      </c>
      <c r="D74" s="113"/>
      <c r="E74" s="113"/>
      <c r="F74" s="87">
        <v>2.5000000000000001E-2</v>
      </c>
      <c r="G74" s="52">
        <f>TRUNC(ROUND(G72*F74,2),2)</f>
        <v>30.87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1296.5999999999999</v>
      </c>
      <c r="U75" t="s">
        <v>144</v>
      </c>
      <c r="V75">
        <f>+TRUNC(ROUND(G29+G40+G71+G73+G74,2),2)</f>
        <v>107.95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1188.6500000000001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V76"/>
  <sheetViews>
    <sheetView view="pageBreakPreview" topLeftCell="A28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0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103</v>
      </c>
      <c r="B12" s="37">
        <v>2</v>
      </c>
      <c r="C12" s="38">
        <v>0.05</v>
      </c>
      <c r="D12" s="39">
        <f>IF(B12="","",IFERROR(ROUND(B12*C12,5),0))</f>
        <v>0.1</v>
      </c>
      <c r="E12" s="40">
        <v>1.9886900000000001</v>
      </c>
      <c r="F12" s="41"/>
      <c r="G12" s="42">
        <f>IF(B12="","",IFERROR(TRUNC(ROUND(D12*E12,2),2),0))</f>
        <v>0.2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105</v>
      </c>
      <c r="B13" s="37">
        <v>1</v>
      </c>
      <c r="C13" s="38">
        <v>2</v>
      </c>
      <c r="D13" s="39">
        <f t="shared" ref="D13:D28" si="0">IF(B13="","",IFERROR(ROUND(B13*C13,5),0))</f>
        <v>2</v>
      </c>
      <c r="E13" s="40">
        <v>1.9886900000000001</v>
      </c>
      <c r="F13" s="43"/>
      <c r="G13" s="42">
        <f t="shared" ref="G13:G28" si="1">IF(B13="","",IFERROR(TRUNC(ROUND(D13*E13,2),2),0))</f>
        <v>3.98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/>
      <c r="B14" s="37"/>
      <c r="C14" s="38"/>
      <c r="D14" s="39" t="str">
        <f t="shared" si="0"/>
        <v/>
      </c>
      <c r="E14" s="40"/>
      <c r="F14" s="41"/>
      <c r="G14" s="42" t="str">
        <f t="shared" si="1"/>
        <v/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4.18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1.9886900000000001</v>
      </c>
      <c r="F33" s="41"/>
      <c r="G33" s="41">
        <f>IF(B33="","",IFERROR(TRUNC(ROUND(D33*E33,2),2),0))</f>
        <v>9.0500000000000007</v>
      </c>
    </row>
    <row r="34" spans="1:22">
      <c r="A34" s="44" t="s">
        <v>125</v>
      </c>
      <c r="B34" s="63">
        <v>1</v>
      </c>
      <c r="C34" s="49">
        <v>4.55</v>
      </c>
      <c r="D34" s="39">
        <f t="shared" ref="D34:D39" si="3">IF(B34="","",IFERROR(ROUND(B34*C34,5),0))</f>
        <v>4.55</v>
      </c>
      <c r="E34" s="38">
        <v>1.9886900000000001</v>
      </c>
      <c r="F34" s="41"/>
      <c r="G34" s="41">
        <f t="shared" ref="G34:G39" si="4">IF(B34="","",IFERROR(TRUNC(ROUND(D34*E34,2),2),0))</f>
        <v>9.0500000000000007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18.100000000000001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2.2200000000000002</v>
      </c>
      <c r="F69" s="41"/>
      <c r="G69" s="44">
        <f>IF(D69=0,"",IFERROR(TRUNC(ROUND(D69*E69,2),2),0))</f>
        <v>2.2200000000000002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2.2200000000000002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24.5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1.84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1.84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28.18</v>
      </c>
      <c r="U75" t="s">
        <v>144</v>
      </c>
      <c r="V75">
        <f>+TRUNC(ROUND(G29+G40+G71+G73+G74,2),2)</f>
        <v>28.18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18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0.84667000000000003</v>
      </c>
      <c r="F12" s="41"/>
      <c r="G12" s="42">
        <f>IF(B12="","",IFERROR(TRUNC(ROUND(D12*E12,2),2),0))</f>
        <v>3.6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153</v>
      </c>
      <c r="B13" s="37">
        <v>1</v>
      </c>
      <c r="C13" s="38">
        <v>1</v>
      </c>
      <c r="D13" s="39">
        <f t="shared" ref="D13:D28" si="0">IF(B13="","",IFERROR(ROUND(B13*C13,5),0))</f>
        <v>1</v>
      </c>
      <c r="E13" s="40">
        <v>0.84667000000000003</v>
      </c>
      <c r="F13" s="43"/>
      <c r="G13" s="42">
        <f t="shared" ref="G13:G28" si="1">IF(B13="","",IFERROR(TRUNC(ROUND(D13*E13,2),2),0))</f>
        <v>0.85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2</v>
      </c>
      <c r="C14" s="38">
        <v>0.15</v>
      </c>
      <c r="D14" s="39">
        <f t="shared" si="0"/>
        <v>0.3</v>
      </c>
      <c r="E14" s="40">
        <v>0.84667000000000003</v>
      </c>
      <c r="F14" s="41"/>
      <c r="G14" s="42">
        <f t="shared" si="1"/>
        <v>0.25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158</v>
      </c>
      <c r="B15" s="37">
        <v>2</v>
      </c>
      <c r="C15" s="38">
        <v>0.17</v>
      </c>
      <c r="D15" s="39">
        <f t="shared" si="0"/>
        <v>0.34</v>
      </c>
      <c r="E15" s="40">
        <v>0.84667000000000003</v>
      </c>
      <c r="F15" s="41"/>
      <c r="G15" s="42">
        <f t="shared" si="1"/>
        <v>0.28999999999999998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159</v>
      </c>
      <c r="B16" s="37">
        <v>2</v>
      </c>
      <c r="C16" s="38">
        <v>0.05</v>
      </c>
      <c r="D16" s="39">
        <f t="shared" si="0"/>
        <v>0.1</v>
      </c>
      <c r="E16" s="40">
        <v>0.84667000000000003</v>
      </c>
      <c r="F16" s="41"/>
      <c r="G16" s="42">
        <f t="shared" si="1"/>
        <v>0.08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4</v>
      </c>
      <c r="C17" s="38">
        <v>0.05</v>
      </c>
      <c r="D17" s="39">
        <f t="shared" si="0"/>
        <v>0.2</v>
      </c>
      <c r="E17" s="40">
        <v>0.84667000000000003</v>
      </c>
      <c r="F17" s="41"/>
      <c r="G17" s="42">
        <f t="shared" si="1"/>
        <v>0.17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5.24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0.84667000000000003</v>
      </c>
      <c r="F33" s="41"/>
      <c r="G33" s="41">
        <f>IF(B33="","",IFERROR(TRUNC(ROUND(D33*E33,2),2),0))</f>
        <v>3.85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0.84667000000000003</v>
      </c>
      <c r="F34" s="41"/>
      <c r="G34" s="41">
        <f t="shared" ref="G34:G39" si="4">IF(B34="","",IFERROR(TRUNC(ROUND(D34*E34,2),2),0))</f>
        <v>6.94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0.84667000000000003</v>
      </c>
      <c r="F35" s="41"/>
      <c r="G35" s="41">
        <f t="shared" si="4"/>
        <v>3.44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14.23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171</v>
      </c>
      <c r="B44" s="69"/>
      <c r="C44" s="70" t="s">
        <v>1</v>
      </c>
      <c r="D44" s="71">
        <v>1</v>
      </c>
      <c r="E44" s="72">
        <v>933.48</v>
      </c>
      <c r="F44" s="73"/>
      <c r="G44" s="44">
        <f>IF(D44="","",IFERROR(TRUNC(ROUND(D44*E44,2),2),0))</f>
        <v>933.48</v>
      </c>
      <c r="J44" s="74"/>
    </row>
    <row r="45" spans="1:22" ht="25.5">
      <c r="A45" s="75" t="s">
        <v>172</v>
      </c>
      <c r="B45" s="76"/>
      <c r="C45" s="70" t="s">
        <v>161</v>
      </c>
      <c r="D45" s="71">
        <v>2</v>
      </c>
      <c r="E45" s="77">
        <v>3.65</v>
      </c>
      <c r="F45" s="43"/>
      <c r="G45" s="44">
        <f t="shared" ref="G45:G63" si="5">IF(D45="","",IFERROR(TRUNC(ROUND(D45*E45,2),2),0))</f>
        <v>7.3</v>
      </c>
      <c r="J45" s="74"/>
    </row>
    <row r="46" spans="1:22">
      <c r="A46" s="75" t="s">
        <v>173</v>
      </c>
      <c r="B46" s="76"/>
      <c r="C46" s="78" t="s">
        <v>13</v>
      </c>
      <c r="D46" s="79">
        <v>12</v>
      </c>
      <c r="E46" s="80">
        <v>3.1</v>
      </c>
      <c r="F46" s="41"/>
      <c r="G46" s="44">
        <f t="shared" si="5"/>
        <v>37.200000000000003</v>
      </c>
      <c r="J46" s="74"/>
    </row>
    <row r="47" spans="1:22">
      <c r="A47" s="75" t="s">
        <v>174</v>
      </c>
      <c r="B47" s="76"/>
      <c r="C47" s="70" t="s">
        <v>1</v>
      </c>
      <c r="D47" s="71">
        <v>3</v>
      </c>
      <c r="E47" s="80">
        <v>2.81</v>
      </c>
      <c r="F47" s="41"/>
      <c r="G47" s="44">
        <f t="shared" si="5"/>
        <v>8.43</v>
      </c>
      <c r="J47" s="74"/>
    </row>
    <row r="48" spans="1:22">
      <c r="A48" s="75" t="s">
        <v>175</v>
      </c>
      <c r="B48" s="76"/>
      <c r="C48" s="70" t="s">
        <v>13</v>
      </c>
      <c r="D48" s="71">
        <v>3</v>
      </c>
      <c r="E48" s="80">
        <v>0.57999999999999996</v>
      </c>
      <c r="F48" s="41"/>
      <c r="G48" s="44">
        <f t="shared" si="5"/>
        <v>1.74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988.15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5</v>
      </c>
      <c r="F69" s="41"/>
      <c r="G69" s="44">
        <f>IF(D69=0,"",IFERROR(TRUNC(ROUND(D69*E69,2),2),0))</f>
        <v>5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5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1012.62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2.5000000000000001E-2</v>
      </c>
      <c r="G73" s="52">
        <f>TRUNC(ROUND(G72*F73,2),2)</f>
        <v>25.32</v>
      </c>
    </row>
    <row r="74" spans="1:22">
      <c r="A74" s="137"/>
      <c r="B74" s="138"/>
      <c r="C74" s="141" t="s">
        <v>142</v>
      </c>
      <c r="D74" s="113"/>
      <c r="E74" s="113"/>
      <c r="F74" s="87">
        <v>2.5000000000000001E-2</v>
      </c>
      <c r="G74" s="52">
        <f>TRUNC(ROUND(G72*F74,2),2)</f>
        <v>25.32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1063.26</v>
      </c>
      <c r="U75" t="s">
        <v>144</v>
      </c>
      <c r="V75">
        <f>+TRUNC(ROUND(G29+G40+G71+G73+G74,2),2)</f>
        <v>75.11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988.15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19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0.72853000000000001</v>
      </c>
      <c r="F12" s="41"/>
      <c r="G12" s="42">
        <f>IF(B12="","",IFERROR(TRUNC(ROUND(D12*E12,2),2),0))</f>
        <v>3.1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153</v>
      </c>
      <c r="B13" s="37">
        <v>1</v>
      </c>
      <c r="C13" s="38">
        <v>1</v>
      </c>
      <c r="D13" s="39">
        <f t="shared" ref="D13:D28" si="0">IF(B13="","",IFERROR(ROUND(B13*C13,5),0))</f>
        <v>1</v>
      </c>
      <c r="E13" s="40">
        <v>0.72853000000000001</v>
      </c>
      <c r="F13" s="43"/>
      <c r="G13" s="42">
        <f t="shared" ref="G13:G28" si="1">IF(B13="","",IFERROR(TRUNC(ROUND(D13*E13,2),2),0))</f>
        <v>0.73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2</v>
      </c>
      <c r="C14" s="38">
        <v>0.15</v>
      </c>
      <c r="D14" s="39">
        <f t="shared" si="0"/>
        <v>0.3</v>
      </c>
      <c r="E14" s="40">
        <v>0.72853000000000001</v>
      </c>
      <c r="F14" s="41"/>
      <c r="G14" s="42">
        <f t="shared" si="1"/>
        <v>0.22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158</v>
      </c>
      <c r="B15" s="37">
        <v>2</v>
      </c>
      <c r="C15" s="38">
        <v>0.17</v>
      </c>
      <c r="D15" s="39">
        <f t="shared" si="0"/>
        <v>0.34</v>
      </c>
      <c r="E15" s="40">
        <v>0.72853000000000001</v>
      </c>
      <c r="F15" s="41"/>
      <c r="G15" s="42">
        <f t="shared" si="1"/>
        <v>0.25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159</v>
      </c>
      <c r="B16" s="37">
        <v>2</v>
      </c>
      <c r="C16" s="38">
        <v>0.05</v>
      </c>
      <c r="D16" s="39">
        <f t="shared" si="0"/>
        <v>0.1</v>
      </c>
      <c r="E16" s="40">
        <v>0.72853000000000001</v>
      </c>
      <c r="F16" s="41"/>
      <c r="G16" s="42">
        <f t="shared" si="1"/>
        <v>7.0000000000000007E-2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4</v>
      </c>
      <c r="C17" s="38">
        <v>0.05</v>
      </c>
      <c r="D17" s="39">
        <f t="shared" si="0"/>
        <v>0.2</v>
      </c>
      <c r="E17" s="40">
        <v>0.72853000000000001</v>
      </c>
      <c r="F17" s="41"/>
      <c r="G17" s="42">
        <f t="shared" si="1"/>
        <v>0.15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4.5199999999999996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0.72853000000000001</v>
      </c>
      <c r="F33" s="41"/>
      <c r="G33" s="41">
        <f>IF(B33="","",IFERROR(TRUNC(ROUND(D33*E33,2),2),0))</f>
        <v>3.31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0.72853000000000001</v>
      </c>
      <c r="F34" s="41"/>
      <c r="G34" s="41">
        <f t="shared" ref="G34:G39" si="4">IF(B34="","",IFERROR(TRUNC(ROUND(D34*E34,2),2),0))</f>
        <v>5.97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0.72853000000000001</v>
      </c>
      <c r="F35" s="41"/>
      <c r="G35" s="41">
        <f t="shared" si="4"/>
        <v>2.96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12.24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176</v>
      </c>
      <c r="B44" s="69"/>
      <c r="C44" s="70" t="s">
        <v>1</v>
      </c>
      <c r="D44" s="71">
        <v>1</v>
      </c>
      <c r="E44" s="72">
        <v>798.5</v>
      </c>
      <c r="F44" s="73"/>
      <c r="G44" s="44">
        <f>IF(D44="","",IFERROR(TRUNC(ROUND(D44*E44,2),2),0))</f>
        <v>798.5</v>
      </c>
      <c r="J44" s="74"/>
    </row>
    <row r="45" spans="1:22" ht="25.5">
      <c r="A45" s="75" t="s">
        <v>172</v>
      </c>
      <c r="B45" s="76"/>
      <c r="C45" s="70" t="s">
        <v>161</v>
      </c>
      <c r="D45" s="71">
        <v>2</v>
      </c>
      <c r="E45" s="77">
        <v>3.65</v>
      </c>
      <c r="F45" s="43"/>
      <c r="G45" s="44">
        <f t="shared" ref="G45:G63" si="5">IF(D45="","",IFERROR(TRUNC(ROUND(D45*E45,2),2),0))</f>
        <v>7.3</v>
      </c>
      <c r="J45" s="74"/>
    </row>
    <row r="46" spans="1:22">
      <c r="A46" s="75" t="s">
        <v>173</v>
      </c>
      <c r="B46" s="76"/>
      <c r="C46" s="78" t="s">
        <v>13</v>
      </c>
      <c r="D46" s="79">
        <v>12</v>
      </c>
      <c r="E46" s="80">
        <v>3.1</v>
      </c>
      <c r="F46" s="41"/>
      <c r="G46" s="44">
        <f t="shared" si="5"/>
        <v>37.200000000000003</v>
      </c>
      <c r="J46" s="74"/>
    </row>
    <row r="47" spans="1:22">
      <c r="A47" s="75" t="s">
        <v>174</v>
      </c>
      <c r="B47" s="76"/>
      <c r="C47" s="70" t="s">
        <v>1</v>
      </c>
      <c r="D47" s="71">
        <v>3</v>
      </c>
      <c r="E47" s="80">
        <v>2.81</v>
      </c>
      <c r="F47" s="41"/>
      <c r="G47" s="44">
        <f t="shared" si="5"/>
        <v>8.43</v>
      </c>
      <c r="J47" s="74"/>
    </row>
    <row r="48" spans="1:22">
      <c r="A48" s="75" t="s">
        <v>175</v>
      </c>
      <c r="B48" s="76"/>
      <c r="C48" s="70" t="s">
        <v>13</v>
      </c>
      <c r="D48" s="71">
        <v>3</v>
      </c>
      <c r="E48" s="80">
        <v>0.57999999999999996</v>
      </c>
      <c r="F48" s="41"/>
      <c r="G48" s="44">
        <f t="shared" si="5"/>
        <v>1.74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853.17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5</v>
      </c>
      <c r="F69" s="41"/>
      <c r="G69" s="44">
        <f>IF(D69=0,"",IFERROR(TRUNC(ROUND(D69*E69,2),2),0))</f>
        <v>5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5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874.93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0.03</v>
      </c>
      <c r="G73" s="52">
        <f>TRUNC(ROUND(G72*F73,2),2)</f>
        <v>26.25</v>
      </c>
    </row>
    <row r="74" spans="1:22">
      <c r="A74" s="137"/>
      <c r="B74" s="138"/>
      <c r="C74" s="141" t="s">
        <v>142</v>
      </c>
      <c r="D74" s="113"/>
      <c r="E74" s="113"/>
      <c r="F74" s="87">
        <v>0.03</v>
      </c>
      <c r="G74" s="52">
        <f>TRUNC(ROUND(G72*F74,2),2)</f>
        <v>26.25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927.43</v>
      </c>
      <c r="U75" t="s">
        <v>144</v>
      </c>
      <c r="V75">
        <f>+TRUNC(ROUND(G29+G40+G71+G73+G74,2),2)</f>
        <v>74.260000000000005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853.17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20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0.98450000000000004</v>
      </c>
      <c r="F12" s="41"/>
      <c r="G12" s="42">
        <f>IF(B12="","",IFERROR(TRUNC(ROUND(D12*E12,2),2),0))</f>
        <v>4.18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0.98450000000000004</v>
      </c>
      <c r="F13" s="43"/>
      <c r="G13" s="42">
        <f t="shared" ref="G13:G28" si="1">IF(B13="","",IFERROR(TRUNC(ROUND(D13*E13,2),2),0))</f>
        <v>0.49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0.98450000000000004</v>
      </c>
      <c r="F14" s="41"/>
      <c r="G14" s="42">
        <f t="shared" si="1"/>
        <v>0.15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158</v>
      </c>
      <c r="B15" s="37">
        <v>1</v>
      </c>
      <c r="C15" s="38">
        <v>0.17</v>
      </c>
      <c r="D15" s="39">
        <f t="shared" si="0"/>
        <v>0.17</v>
      </c>
      <c r="E15" s="40">
        <v>0.98450000000000004</v>
      </c>
      <c r="F15" s="41"/>
      <c r="G15" s="42">
        <f t="shared" si="1"/>
        <v>0.17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159</v>
      </c>
      <c r="B16" s="37">
        <v>1</v>
      </c>
      <c r="C16" s="38">
        <v>0.05</v>
      </c>
      <c r="D16" s="39">
        <f t="shared" si="0"/>
        <v>0.05</v>
      </c>
      <c r="E16" s="40">
        <v>0.98450000000000004</v>
      </c>
      <c r="F16" s="41"/>
      <c r="G16" s="42">
        <f t="shared" si="1"/>
        <v>0.05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3</v>
      </c>
      <c r="C17" s="38">
        <v>0.05</v>
      </c>
      <c r="D17" s="39">
        <f t="shared" si="0"/>
        <v>0.15</v>
      </c>
      <c r="E17" s="40">
        <v>0.98450000000000004</v>
      </c>
      <c r="F17" s="41"/>
      <c r="G17" s="42">
        <f t="shared" si="1"/>
        <v>0.15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5.19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0.98450000000000004</v>
      </c>
      <c r="F33" s="41"/>
      <c r="G33" s="41">
        <f>IF(B33="","",IFERROR(TRUNC(ROUND(D33*E33,2),2),0))</f>
        <v>4.4800000000000004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0.98450000000000004</v>
      </c>
      <c r="F34" s="41"/>
      <c r="G34" s="41">
        <f t="shared" ref="G34:G39" si="4">IF(B34="","",IFERROR(TRUNC(ROUND(D34*E34,2),2),0))</f>
        <v>4.04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0.98450000000000004</v>
      </c>
      <c r="F35" s="41"/>
      <c r="G35" s="41">
        <f t="shared" si="4"/>
        <v>4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12.52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38.25">
      <c r="A44" s="68" t="s">
        <v>177</v>
      </c>
      <c r="B44" s="69"/>
      <c r="C44" s="70" t="s">
        <v>1</v>
      </c>
      <c r="D44" s="71">
        <v>1</v>
      </c>
      <c r="E44" s="72">
        <v>170</v>
      </c>
      <c r="F44" s="73"/>
      <c r="G44" s="44">
        <f>IF(D44="","",IFERROR(TRUNC(ROUND(D44*E44,2),2),0))</f>
        <v>170</v>
      </c>
      <c r="J44" s="74"/>
    </row>
    <row r="45" spans="1:22">
      <c r="A45" s="75" t="s">
        <v>178</v>
      </c>
      <c r="B45" s="76"/>
      <c r="C45" s="70" t="s">
        <v>179</v>
      </c>
      <c r="D45" s="71">
        <v>0.17</v>
      </c>
      <c r="E45" s="77">
        <v>100</v>
      </c>
      <c r="F45" s="43"/>
      <c r="G45" s="44">
        <f t="shared" ref="G45:G63" si="5">IF(D45="","",IFERROR(TRUNC(ROUND(D45*E45,2),2),0))</f>
        <v>17</v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187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0.32</v>
      </c>
      <c r="F69" s="41"/>
      <c r="G69" s="44">
        <f>IF(D69=0,"",IFERROR(TRUNC(ROUND(D69*E69,2),2),0))</f>
        <v>0.32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0.32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205.03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15.38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15.38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235.79</v>
      </c>
      <c r="U75" t="s">
        <v>144</v>
      </c>
      <c r="V75">
        <f>+TRUNC(ROUND(G29+G40+G71+G73+G74,2),2)</f>
        <v>48.79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187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21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0.57101000000000002</v>
      </c>
      <c r="F12" s="41"/>
      <c r="G12" s="42">
        <f>IF(B12="","",IFERROR(TRUNC(ROUND(D12*E12,2),2),0))</f>
        <v>2.4300000000000002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0.57101000000000002</v>
      </c>
      <c r="F13" s="43"/>
      <c r="G13" s="42">
        <f t="shared" ref="G13:G28" si="1">IF(B13="","",IFERROR(TRUNC(ROUND(D13*E13,2),2),0))</f>
        <v>0.09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0.57101000000000002</v>
      </c>
      <c r="F14" s="41"/>
      <c r="G14" s="42">
        <f t="shared" si="1"/>
        <v>0.1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1</v>
      </c>
      <c r="C15" s="38">
        <v>0.05</v>
      </c>
      <c r="D15" s="39">
        <f t="shared" si="0"/>
        <v>0.05</v>
      </c>
      <c r="E15" s="40">
        <v>0.57101000000000002</v>
      </c>
      <c r="F15" s="41"/>
      <c r="G15" s="42">
        <f t="shared" si="1"/>
        <v>0.03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0.57101000000000002</v>
      </c>
      <c r="F16" s="41"/>
      <c r="G16" s="42">
        <f t="shared" si="1"/>
        <v>0.09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115</v>
      </c>
      <c r="B17" s="37">
        <v>1</v>
      </c>
      <c r="C17" s="38">
        <v>0.05</v>
      </c>
      <c r="D17" s="39">
        <f t="shared" si="0"/>
        <v>0.05</v>
      </c>
      <c r="E17" s="40">
        <v>0.57101000000000002</v>
      </c>
      <c r="F17" s="41"/>
      <c r="G17" s="42">
        <f t="shared" si="1"/>
        <v>0.03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2.77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0.57101000000000002</v>
      </c>
      <c r="F33" s="41"/>
      <c r="G33" s="41">
        <f>IF(B33="","",IFERROR(TRUNC(ROUND(D33*E33,2),2),0))</f>
        <v>2.6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0.57101000000000002</v>
      </c>
      <c r="F34" s="41"/>
      <c r="G34" s="41">
        <f t="shared" ref="G34:G39" si="4">IF(B34="","",IFERROR(TRUNC(ROUND(D34*E34,2),2),0))</f>
        <v>2.34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0.57101000000000002</v>
      </c>
      <c r="F35" s="41"/>
      <c r="G35" s="41">
        <f t="shared" si="4"/>
        <v>2.3199999999999998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7.26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180</v>
      </c>
      <c r="B44" s="69"/>
      <c r="C44" s="70" t="s">
        <v>1</v>
      </c>
      <c r="D44" s="71">
        <v>2</v>
      </c>
      <c r="E44" s="72">
        <v>5.94</v>
      </c>
      <c r="F44" s="73"/>
      <c r="G44" s="44">
        <f>IF(D44="","",IFERROR(TRUNC(ROUND(D44*E44,2),2),0))</f>
        <v>11.88</v>
      </c>
      <c r="J44" s="74"/>
    </row>
    <row r="45" spans="1:22">
      <c r="A45" s="75" t="s">
        <v>181</v>
      </c>
      <c r="B45" s="76"/>
      <c r="C45" s="70" t="s">
        <v>1</v>
      </c>
      <c r="D45" s="71">
        <v>2</v>
      </c>
      <c r="E45" s="77">
        <v>7</v>
      </c>
      <c r="F45" s="43"/>
      <c r="G45" s="44">
        <f t="shared" ref="G45:G63" si="5">IF(D45="","",IFERROR(TRUNC(ROUND(D45*E45,2),2),0))</f>
        <v>14</v>
      </c>
      <c r="J45" s="74"/>
    </row>
    <row r="46" spans="1:22">
      <c r="A46" s="75" t="s">
        <v>182</v>
      </c>
      <c r="B46" s="76"/>
      <c r="C46" s="78" t="s">
        <v>1</v>
      </c>
      <c r="D46" s="79">
        <v>1</v>
      </c>
      <c r="E46" s="80">
        <v>69.319999999999993</v>
      </c>
      <c r="F46" s="41"/>
      <c r="G46" s="44">
        <f t="shared" si="5"/>
        <v>69.319999999999993</v>
      </c>
      <c r="J46" s="74"/>
    </row>
    <row r="47" spans="1:22" ht="25.5">
      <c r="A47" s="75" t="s">
        <v>183</v>
      </c>
      <c r="B47" s="76"/>
      <c r="C47" s="70" t="s">
        <v>1</v>
      </c>
      <c r="D47" s="71">
        <v>1</v>
      </c>
      <c r="E47" s="80">
        <v>19.55</v>
      </c>
      <c r="F47" s="41"/>
      <c r="G47" s="44">
        <f t="shared" si="5"/>
        <v>19.55</v>
      </c>
      <c r="J47" s="74"/>
    </row>
    <row r="48" spans="1:22" ht="25.5">
      <c r="A48" s="75" t="s">
        <v>184</v>
      </c>
      <c r="B48" s="76"/>
      <c r="C48" s="70" t="s">
        <v>161</v>
      </c>
      <c r="D48" s="71">
        <v>1</v>
      </c>
      <c r="E48" s="80">
        <v>5.19</v>
      </c>
      <c r="F48" s="41"/>
      <c r="G48" s="44">
        <f t="shared" si="5"/>
        <v>5.19</v>
      </c>
      <c r="J48" s="74"/>
    </row>
    <row r="49" spans="1:10" ht="25.5">
      <c r="A49" s="75" t="s">
        <v>185</v>
      </c>
      <c r="B49" s="76"/>
      <c r="C49" s="70" t="s">
        <v>161</v>
      </c>
      <c r="D49" s="71">
        <v>1</v>
      </c>
      <c r="E49" s="80">
        <v>5.88</v>
      </c>
      <c r="F49" s="41"/>
      <c r="G49" s="44">
        <f t="shared" si="5"/>
        <v>5.88</v>
      </c>
      <c r="J49" s="74"/>
    </row>
    <row r="50" spans="1:10" ht="25.5">
      <c r="A50" s="75" t="s">
        <v>186</v>
      </c>
      <c r="B50" s="76"/>
      <c r="C50" s="70" t="s">
        <v>161</v>
      </c>
      <c r="D50" s="71">
        <v>1</v>
      </c>
      <c r="E50" s="80">
        <v>4.24</v>
      </c>
      <c r="F50" s="41"/>
      <c r="G50" s="44">
        <f t="shared" si="5"/>
        <v>4.24</v>
      </c>
      <c r="J50" s="74"/>
    </row>
    <row r="51" spans="1:10" ht="25.5">
      <c r="A51" s="75" t="s">
        <v>187</v>
      </c>
      <c r="B51" s="76"/>
      <c r="C51" s="70" t="s">
        <v>161</v>
      </c>
      <c r="D51" s="71">
        <v>1</v>
      </c>
      <c r="E51" s="80">
        <v>0.65</v>
      </c>
      <c r="F51" s="41"/>
      <c r="G51" s="44">
        <f t="shared" si="5"/>
        <v>0.65</v>
      </c>
      <c r="J51" s="74"/>
    </row>
    <row r="52" spans="1:10">
      <c r="A52" s="75" t="s">
        <v>188</v>
      </c>
      <c r="B52" s="76"/>
      <c r="C52" s="70" t="s">
        <v>1</v>
      </c>
      <c r="D52" s="71">
        <v>1</v>
      </c>
      <c r="E52" s="80">
        <v>1.57</v>
      </c>
      <c r="F52" s="41"/>
      <c r="G52" s="44">
        <f t="shared" si="5"/>
        <v>1.57</v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132.28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2</v>
      </c>
      <c r="F69" s="41"/>
      <c r="G69" s="44">
        <f>IF(D69=0,"",IFERROR(TRUNC(ROUND(D69*E69,2),2),0))</f>
        <v>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144.31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2.5000000000000001E-2</v>
      </c>
      <c r="G73" s="52">
        <f>TRUNC(ROUND(G72*F73,2),2)</f>
        <v>3.61</v>
      </c>
    </row>
    <row r="74" spans="1:22">
      <c r="A74" s="137"/>
      <c r="B74" s="138"/>
      <c r="C74" s="141" t="s">
        <v>142</v>
      </c>
      <c r="D74" s="113"/>
      <c r="E74" s="113"/>
      <c r="F74" s="87">
        <v>2.5000000000000001E-2</v>
      </c>
      <c r="G74" s="52">
        <f>TRUNC(ROUND(G72*F74,2),2)</f>
        <v>3.61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151.53</v>
      </c>
      <c r="U75" t="s">
        <v>144</v>
      </c>
      <c r="V75">
        <f>+TRUNC(ROUND(G29+G40+G71+G73+G74,2),2)</f>
        <v>19.25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132.28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243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0.27566000000000002</v>
      </c>
      <c r="F12" s="41"/>
      <c r="G12" s="42">
        <f>IF(B12="","",IFERROR(TRUNC(ROUND(D12*E12,2),2),0))</f>
        <v>1.17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2</v>
      </c>
      <c r="C13" s="38">
        <v>0.5</v>
      </c>
      <c r="D13" s="39">
        <f t="shared" ref="D13:D28" si="0">IF(B13="","",IFERROR(ROUND(B13*C13,5),0))</f>
        <v>1</v>
      </c>
      <c r="E13" s="40">
        <v>0.27566000000000002</v>
      </c>
      <c r="F13" s="43"/>
      <c r="G13" s="42">
        <f t="shared" ref="G13:G28" si="1">IF(B13="","",IFERROR(TRUNC(ROUND(D13*E13,2),2),0))</f>
        <v>0.28000000000000003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2</v>
      </c>
      <c r="C14" s="38">
        <v>0.15</v>
      </c>
      <c r="D14" s="39">
        <f t="shared" si="0"/>
        <v>0.3</v>
      </c>
      <c r="E14" s="40">
        <v>0.27566000000000002</v>
      </c>
      <c r="F14" s="41"/>
      <c r="G14" s="42">
        <f t="shared" si="1"/>
        <v>0.08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158</v>
      </c>
      <c r="B15" s="37">
        <v>2</v>
      </c>
      <c r="C15" s="38">
        <v>0.17</v>
      </c>
      <c r="D15" s="39">
        <f t="shared" si="0"/>
        <v>0.34</v>
      </c>
      <c r="E15" s="40">
        <v>0.27566000000000002</v>
      </c>
      <c r="F15" s="41"/>
      <c r="G15" s="42">
        <f t="shared" si="1"/>
        <v>0.09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159</v>
      </c>
      <c r="B16" s="37">
        <v>2</v>
      </c>
      <c r="C16" s="38">
        <v>0.05</v>
      </c>
      <c r="D16" s="39">
        <f t="shared" si="0"/>
        <v>0.1</v>
      </c>
      <c r="E16" s="40">
        <v>0.27566000000000002</v>
      </c>
      <c r="F16" s="41"/>
      <c r="G16" s="42">
        <f t="shared" si="1"/>
        <v>0.03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5</v>
      </c>
      <c r="C17" s="38">
        <v>0.05</v>
      </c>
      <c r="D17" s="39">
        <f t="shared" si="0"/>
        <v>0.25</v>
      </c>
      <c r="E17" s="40">
        <v>0.27566000000000002</v>
      </c>
      <c r="F17" s="41"/>
      <c r="G17" s="42">
        <f t="shared" si="1"/>
        <v>7.0000000000000007E-2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1.72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0.27566000000000002</v>
      </c>
      <c r="F33" s="41"/>
      <c r="G33" s="41">
        <f>IF(B33="","",IFERROR(TRUNC(ROUND(D33*E33,2),2),0))</f>
        <v>1.25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0.27566000000000002</v>
      </c>
      <c r="F34" s="41"/>
      <c r="G34" s="41">
        <f t="shared" ref="G34:G39" si="4">IF(B34="","",IFERROR(TRUNC(ROUND(D34*E34,2),2),0))</f>
        <v>2.2599999999999998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0.27566000000000002</v>
      </c>
      <c r="F35" s="41"/>
      <c r="G35" s="41">
        <f t="shared" si="4"/>
        <v>2.2400000000000002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5.75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260</v>
      </c>
      <c r="B44" s="69"/>
      <c r="C44" s="70" t="s">
        <v>1</v>
      </c>
      <c r="D44" s="71">
        <v>1</v>
      </c>
      <c r="E44" s="72">
        <v>39.18</v>
      </c>
      <c r="F44" s="73"/>
      <c r="G44" s="44">
        <f>IF(D44="","",IFERROR(TRUNC(ROUND(D44*E44,2),2),0))</f>
        <v>39.18</v>
      </c>
      <c r="J44" s="74"/>
    </row>
    <row r="45" spans="1:22" ht="25.5">
      <c r="A45" s="75" t="s">
        <v>261</v>
      </c>
      <c r="B45" s="76"/>
      <c r="C45" s="70" t="s">
        <v>1</v>
      </c>
      <c r="D45" s="71">
        <v>1</v>
      </c>
      <c r="E45" s="77">
        <v>15.07</v>
      </c>
      <c r="F45" s="43"/>
      <c r="G45" s="44">
        <f t="shared" ref="G45:G63" si="5">IF(D45="","",IFERROR(TRUNC(ROUND(D45*E45,2),2),0))</f>
        <v>15.07</v>
      </c>
      <c r="J45" s="74"/>
    </row>
    <row r="46" spans="1:22" ht="25.5">
      <c r="A46" s="75" t="s">
        <v>202</v>
      </c>
      <c r="B46" s="76"/>
      <c r="C46" s="78" t="s">
        <v>1</v>
      </c>
      <c r="D46" s="79">
        <v>1</v>
      </c>
      <c r="E46" s="80">
        <v>3.84</v>
      </c>
      <c r="F46" s="41"/>
      <c r="G46" s="44">
        <f t="shared" si="5"/>
        <v>3.84</v>
      </c>
      <c r="J46" s="74"/>
    </row>
    <row r="47" spans="1:22" ht="25.5">
      <c r="A47" s="75" t="s">
        <v>187</v>
      </c>
      <c r="B47" s="76"/>
      <c r="C47" s="70" t="s">
        <v>161</v>
      </c>
      <c r="D47" s="71">
        <v>1</v>
      </c>
      <c r="E47" s="80">
        <v>0.65</v>
      </c>
      <c r="F47" s="41"/>
      <c r="G47" s="44">
        <f t="shared" si="5"/>
        <v>0.65</v>
      </c>
      <c r="J47" s="74"/>
    </row>
    <row r="48" spans="1:22" ht="25.5">
      <c r="A48" s="75" t="s">
        <v>262</v>
      </c>
      <c r="B48" s="76"/>
      <c r="C48" s="70" t="s">
        <v>1</v>
      </c>
      <c r="D48" s="71">
        <v>1</v>
      </c>
      <c r="E48" s="80">
        <v>5.19</v>
      </c>
      <c r="F48" s="41"/>
      <c r="G48" s="44">
        <f t="shared" si="5"/>
        <v>5.19</v>
      </c>
      <c r="J48" s="74"/>
    </row>
    <row r="49" spans="1:10">
      <c r="A49" s="75" t="s">
        <v>189</v>
      </c>
      <c r="B49" s="76"/>
      <c r="C49" s="70" t="s">
        <v>1</v>
      </c>
      <c r="D49" s="71">
        <v>3</v>
      </c>
      <c r="E49" s="80">
        <v>5.45</v>
      </c>
      <c r="F49" s="41"/>
      <c r="G49" s="44">
        <f t="shared" si="5"/>
        <v>16.350000000000001</v>
      </c>
      <c r="J49" s="74"/>
    </row>
    <row r="50" spans="1:10" ht="25.5">
      <c r="A50" s="75" t="s">
        <v>263</v>
      </c>
      <c r="B50" s="76"/>
      <c r="C50" s="70" t="s">
        <v>1</v>
      </c>
      <c r="D50" s="71">
        <v>3</v>
      </c>
      <c r="E50" s="80">
        <v>3.8</v>
      </c>
      <c r="F50" s="41"/>
      <c r="G50" s="44">
        <f t="shared" si="5"/>
        <v>11.4</v>
      </c>
      <c r="J50" s="74"/>
    </row>
    <row r="51" spans="1:10">
      <c r="A51" s="75" t="s">
        <v>191</v>
      </c>
      <c r="B51" s="76"/>
      <c r="C51" s="70" t="s">
        <v>13</v>
      </c>
      <c r="D51" s="71">
        <v>6</v>
      </c>
      <c r="E51" s="80">
        <v>0.23</v>
      </c>
      <c r="F51" s="41"/>
      <c r="G51" s="44">
        <f t="shared" si="5"/>
        <v>1.38</v>
      </c>
      <c r="J51" s="74"/>
    </row>
    <row r="52" spans="1:10">
      <c r="A52" s="75" t="s">
        <v>192</v>
      </c>
      <c r="B52" s="76"/>
      <c r="C52" s="70" t="s">
        <v>1</v>
      </c>
      <c r="D52" s="71">
        <v>3</v>
      </c>
      <c r="E52" s="80">
        <v>3.2</v>
      </c>
      <c r="F52" s="41"/>
      <c r="G52" s="44">
        <f t="shared" si="5"/>
        <v>9.6</v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102.66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4</v>
      </c>
      <c r="F69" s="41"/>
      <c r="G69" s="44">
        <f>IF(D69=0,"",IFERROR(TRUNC(ROUND(D69*E69,2),2),0))</f>
        <v>4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4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114.13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8.56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8.56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131.25</v>
      </c>
      <c r="U75" t="s">
        <v>144</v>
      </c>
      <c r="V75">
        <f>+TRUNC(ROUND(G29+G40+G71+G73+G74,2),2)</f>
        <v>28.59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102.66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22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0.443025</v>
      </c>
      <c r="F12" s="41"/>
      <c r="G12" s="42">
        <f>IF(B12="","",IFERROR(TRUNC(ROUND(D12*E12,2),2),0))</f>
        <v>1.88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0.443025</v>
      </c>
      <c r="F13" s="43"/>
      <c r="G13" s="42">
        <f t="shared" ref="G13:G28" si="1">IF(B13="","",IFERROR(TRUNC(ROUND(D13*E13,2),2),0))</f>
        <v>0.13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0.443025</v>
      </c>
      <c r="F14" s="41"/>
      <c r="G14" s="42">
        <f t="shared" si="1"/>
        <v>0.08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0.443025</v>
      </c>
      <c r="F15" s="41"/>
      <c r="G15" s="42">
        <f t="shared" si="1"/>
        <v>0.04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0.443025</v>
      </c>
      <c r="F16" s="41"/>
      <c r="G16" s="42">
        <f t="shared" si="1"/>
        <v>7.0000000000000007E-2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2.2000000000000002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0.443025</v>
      </c>
      <c r="F33" s="41"/>
      <c r="G33" s="41">
        <f>IF(B33="","",IFERROR(TRUNC(ROUND(D33*E33,2),2),0))</f>
        <v>2.02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0.443025</v>
      </c>
      <c r="F34" s="41"/>
      <c r="G34" s="41">
        <f t="shared" ref="G34:G39" si="4">IF(B34="","",IFERROR(TRUNC(ROUND(D34*E34,2),2),0))</f>
        <v>1.82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0.443025</v>
      </c>
      <c r="F35" s="41"/>
      <c r="G35" s="41">
        <f t="shared" si="4"/>
        <v>1.8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5.64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189</v>
      </c>
      <c r="B44" s="69"/>
      <c r="C44" s="70" t="s">
        <v>1</v>
      </c>
      <c r="D44" s="71">
        <v>1</v>
      </c>
      <c r="E44" s="72">
        <v>5.45</v>
      </c>
      <c r="F44" s="73"/>
      <c r="G44" s="44">
        <f>IF(D44="","",IFERROR(TRUNC(ROUND(D44*E44,2),2),0))</f>
        <v>5.45</v>
      </c>
      <c r="J44" s="74"/>
    </row>
    <row r="45" spans="1:22" ht="25.5">
      <c r="A45" s="75" t="s">
        <v>190</v>
      </c>
      <c r="B45" s="76"/>
      <c r="C45" s="70" t="s">
        <v>1</v>
      </c>
      <c r="D45" s="71">
        <v>1</v>
      </c>
      <c r="E45" s="77">
        <v>3.8</v>
      </c>
      <c r="F45" s="43"/>
      <c r="G45" s="44">
        <f t="shared" ref="G45:G63" si="5">IF(D45="","",IFERROR(TRUNC(ROUND(D45*E45,2),2),0))</f>
        <v>3.8</v>
      </c>
      <c r="J45" s="74"/>
    </row>
    <row r="46" spans="1:22">
      <c r="A46" s="75" t="s">
        <v>191</v>
      </c>
      <c r="B46" s="76"/>
      <c r="C46" s="78" t="s">
        <v>13</v>
      </c>
      <c r="D46" s="79">
        <v>2</v>
      </c>
      <c r="E46" s="80">
        <v>0.23</v>
      </c>
      <c r="F46" s="41"/>
      <c r="G46" s="44">
        <f t="shared" si="5"/>
        <v>0.46</v>
      </c>
      <c r="J46" s="74"/>
    </row>
    <row r="47" spans="1:22">
      <c r="A47" s="75" t="s">
        <v>192</v>
      </c>
      <c r="B47" s="76"/>
      <c r="C47" s="70" t="s">
        <v>1</v>
      </c>
      <c r="D47" s="71">
        <v>1</v>
      </c>
      <c r="E47" s="80">
        <v>3.2</v>
      </c>
      <c r="F47" s="41"/>
      <c r="G47" s="44">
        <f t="shared" si="5"/>
        <v>3.2</v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12.91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3.47</v>
      </c>
      <c r="F69" s="41"/>
      <c r="G69" s="44">
        <f>IF(D69=0,"",IFERROR(TRUNC(ROUND(D69*E69,2),2),0))</f>
        <v>3.47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3.47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24.22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1.82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1.82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27.86</v>
      </c>
      <c r="U75" t="s">
        <v>144</v>
      </c>
      <c r="V75">
        <f>+TRUNC(ROUND(G29+G40+G71+G73+G74,2),2)</f>
        <v>14.95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12.91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23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0.47255999999999998</v>
      </c>
      <c r="F12" s="41"/>
      <c r="G12" s="42">
        <f>IF(B12="","",IFERROR(TRUNC(ROUND(D12*E12,2),2),0))</f>
        <v>2.0099999999999998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0.47255999999999998</v>
      </c>
      <c r="F13" s="43"/>
      <c r="G13" s="42">
        <f t="shared" ref="G13:G28" si="1">IF(B13="","",IFERROR(TRUNC(ROUND(D13*E13,2),2),0))</f>
        <v>0.14000000000000001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0.47255999999999998</v>
      </c>
      <c r="F14" s="41"/>
      <c r="G14" s="42">
        <f t="shared" si="1"/>
        <v>0.08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0.47255999999999998</v>
      </c>
      <c r="F15" s="41"/>
      <c r="G15" s="42">
        <f t="shared" si="1"/>
        <v>0.05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0.47255999999999998</v>
      </c>
      <c r="F16" s="41"/>
      <c r="G16" s="42">
        <f t="shared" si="1"/>
        <v>7.0000000000000007E-2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2.35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0.47255999999999998</v>
      </c>
      <c r="F33" s="41"/>
      <c r="G33" s="41">
        <f>IF(B33="","",IFERROR(TRUNC(ROUND(D33*E33,2),2),0))</f>
        <v>2.15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0.47255999999999998</v>
      </c>
      <c r="F34" s="41"/>
      <c r="G34" s="41">
        <f t="shared" ref="G34:G39" si="4">IF(B34="","",IFERROR(TRUNC(ROUND(D34*E34,2),2),0))</f>
        <v>1.94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0.47255999999999998</v>
      </c>
      <c r="F35" s="41"/>
      <c r="G35" s="41">
        <f t="shared" si="4"/>
        <v>1.92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6.01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189</v>
      </c>
      <c r="B44" s="69"/>
      <c r="C44" s="70" t="s">
        <v>1</v>
      </c>
      <c r="D44" s="71">
        <v>2</v>
      </c>
      <c r="E44" s="72">
        <v>5.45</v>
      </c>
      <c r="F44" s="73"/>
      <c r="G44" s="44">
        <f>IF(D44="","",IFERROR(TRUNC(ROUND(D44*E44,2),2),0))</f>
        <v>10.9</v>
      </c>
      <c r="J44" s="74"/>
    </row>
    <row r="45" spans="1:22" ht="25.5">
      <c r="A45" s="75" t="s">
        <v>193</v>
      </c>
      <c r="B45" s="76"/>
      <c r="C45" s="70" t="s">
        <v>1</v>
      </c>
      <c r="D45" s="71">
        <v>1</v>
      </c>
      <c r="E45" s="77">
        <v>3.8</v>
      </c>
      <c r="F45" s="43"/>
      <c r="G45" s="44">
        <f t="shared" ref="G45:G63" si="5">IF(D45="","",IFERROR(TRUNC(ROUND(D45*E45,2),2),0))</f>
        <v>3.8</v>
      </c>
      <c r="J45" s="74"/>
    </row>
    <row r="46" spans="1:22">
      <c r="A46" s="75" t="s">
        <v>191</v>
      </c>
      <c r="B46" s="76"/>
      <c r="C46" s="78" t="s">
        <v>13</v>
      </c>
      <c r="D46" s="79">
        <v>4</v>
      </c>
      <c r="E46" s="80">
        <v>0.23</v>
      </c>
      <c r="F46" s="41"/>
      <c r="G46" s="44">
        <f t="shared" si="5"/>
        <v>0.92</v>
      </c>
      <c r="J46" s="74"/>
    </row>
    <row r="47" spans="1:22">
      <c r="A47" s="75" t="s">
        <v>192</v>
      </c>
      <c r="B47" s="76"/>
      <c r="C47" s="70" t="s">
        <v>1</v>
      </c>
      <c r="D47" s="71">
        <v>1</v>
      </c>
      <c r="E47" s="80">
        <v>3.2</v>
      </c>
      <c r="F47" s="41"/>
      <c r="G47" s="44">
        <f t="shared" si="5"/>
        <v>3.2</v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18.82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4.3899999999999997</v>
      </c>
      <c r="F69" s="41"/>
      <c r="G69" s="44">
        <f>IF(D69=0,"",IFERROR(TRUNC(ROUND(D69*E69,2),2),0))</f>
        <v>4.3899999999999997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4.3899999999999997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31.57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2.37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2.37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36.31</v>
      </c>
      <c r="U75" t="s">
        <v>144</v>
      </c>
      <c r="V75">
        <f>+TRUNC(ROUND(G29+G40+G71+G73+G74,2),2)</f>
        <v>17.489999999999998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18.82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0.20674500000000001</v>
      </c>
      <c r="F12" s="41"/>
      <c r="G12" s="42">
        <f>IF(B12="","",IFERROR(TRUNC(ROUND(D12*E12,2),2),0))</f>
        <v>0.88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2</v>
      </c>
      <c r="C13" s="38">
        <v>0.5</v>
      </c>
      <c r="D13" s="39">
        <f t="shared" ref="D13:D28" si="0">IF(B13="","",IFERROR(ROUND(B13*C13,5),0))</f>
        <v>1</v>
      </c>
      <c r="E13" s="40">
        <v>0.20674500000000001</v>
      </c>
      <c r="F13" s="43"/>
      <c r="G13" s="42">
        <f t="shared" ref="G13:G28" si="1">IF(B13="","",IFERROR(TRUNC(ROUND(D13*E13,2),2),0))</f>
        <v>0.21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194</v>
      </c>
      <c r="B14" s="37">
        <v>2</v>
      </c>
      <c r="C14" s="38">
        <v>0.2</v>
      </c>
      <c r="D14" s="39">
        <f t="shared" si="0"/>
        <v>0.4</v>
      </c>
      <c r="E14" s="40">
        <v>0.20674500000000001</v>
      </c>
      <c r="F14" s="41"/>
      <c r="G14" s="42">
        <f t="shared" si="1"/>
        <v>0.08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2</v>
      </c>
      <c r="C15" s="38">
        <v>0.2</v>
      </c>
      <c r="D15" s="39">
        <f t="shared" si="0"/>
        <v>0.4</v>
      </c>
      <c r="E15" s="40">
        <v>0.20674500000000001</v>
      </c>
      <c r="F15" s="41"/>
      <c r="G15" s="42">
        <f t="shared" si="1"/>
        <v>0.08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3</v>
      </c>
      <c r="C16" s="38">
        <v>0.17</v>
      </c>
      <c r="D16" s="39">
        <f t="shared" si="0"/>
        <v>0.51</v>
      </c>
      <c r="E16" s="40">
        <v>0.20674500000000001</v>
      </c>
      <c r="F16" s="41"/>
      <c r="G16" s="42">
        <f t="shared" si="1"/>
        <v>0.11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3</v>
      </c>
      <c r="C17" s="38">
        <v>0.05</v>
      </c>
      <c r="D17" s="39">
        <f t="shared" si="0"/>
        <v>0.15</v>
      </c>
      <c r="E17" s="40">
        <v>0.20674500000000001</v>
      </c>
      <c r="F17" s="41"/>
      <c r="G17" s="42">
        <f t="shared" si="1"/>
        <v>0.03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105</v>
      </c>
      <c r="B18" s="37" t="s">
        <v>195</v>
      </c>
      <c r="C18" s="38">
        <v>2</v>
      </c>
      <c r="D18" s="39" t="str">
        <f t="shared" si="0"/>
        <v/>
      </c>
      <c r="E18" s="40">
        <v>0.20674500000000001</v>
      </c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1.39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0.20674500000000001</v>
      </c>
      <c r="F33" s="41"/>
      <c r="G33" s="41">
        <f>IF(B33="","",IFERROR(TRUNC(ROUND(D33*E33,2),2),0))</f>
        <v>0.94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0.20674500000000001</v>
      </c>
      <c r="F34" s="41"/>
      <c r="G34" s="41">
        <f t="shared" ref="G34:G39" si="4">IF(B34="","",IFERROR(TRUNC(ROUND(D34*E34,2),2),0))</f>
        <v>0.85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0.20674500000000001</v>
      </c>
      <c r="F35" s="41"/>
      <c r="G35" s="41">
        <f t="shared" si="4"/>
        <v>0.84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2.63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170</v>
      </c>
      <c r="B44" s="69"/>
      <c r="C44" s="70" t="s">
        <v>1</v>
      </c>
      <c r="D44" s="71">
        <v>1</v>
      </c>
      <c r="E44" s="72">
        <v>3.77</v>
      </c>
      <c r="F44" s="73"/>
      <c r="G44" s="44">
        <f>IF(D44="","",IFERROR(TRUNC(ROUND(D44*E44,2),2),0))</f>
        <v>3.77</v>
      </c>
      <c r="J44" s="74"/>
    </row>
    <row r="45" spans="1:22">
      <c r="A45" s="75" t="s">
        <v>169</v>
      </c>
      <c r="B45" s="76"/>
      <c r="C45" s="70" t="s">
        <v>161</v>
      </c>
      <c r="D45" s="71">
        <v>1</v>
      </c>
      <c r="E45" s="77">
        <v>1.26</v>
      </c>
      <c r="F45" s="43"/>
      <c r="G45" s="44">
        <f t="shared" ref="G45:G63" si="5">IF(D45="","",IFERROR(TRUNC(ROUND(D45*E45,2),2),0))</f>
        <v>1.26</v>
      </c>
      <c r="J45" s="74"/>
    </row>
    <row r="46" spans="1:22">
      <c r="A46" s="75" t="s">
        <v>196</v>
      </c>
      <c r="B46" s="76"/>
      <c r="C46" s="78" t="s">
        <v>1</v>
      </c>
      <c r="D46" s="79">
        <v>1</v>
      </c>
      <c r="E46" s="80">
        <v>10.5</v>
      </c>
      <c r="F46" s="41"/>
      <c r="G46" s="44">
        <f t="shared" si="5"/>
        <v>10.5</v>
      </c>
      <c r="J46" s="74"/>
    </row>
    <row r="47" spans="1:22" ht="25.5">
      <c r="A47" s="75" t="s">
        <v>197</v>
      </c>
      <c r="B47" s="76"/>
      <c r="C47" s="70" t="s">
        <v>1</v>
      </c>
      <c r="D47" s="71">
        <v>1</v>
      </c>
      <c r="E47" s="80">
        <v>5.88</v>
      </c>
      <c r="F47" s="41"/>
      <c r="G47" s="44">
        <f t="shared" si="5"/>
        <v>5.88</v>
      </c>
      <c r="J47" s="74"/>
    </row>
    <row r="48" spans="1:22">
      <c r="A48" s="75" t="s">
        <v>198</v>
      </c>
      <c r="B48" s="76"/>
      <c r="C48" s="70" t="s">
        <v>1</v>
      </c>
      <c r="D48" s="71">
        <v>1</v>
      </c>
      <c r="E48" s="80">
        <v>2.4900000000000002</v>
      </c>
      <c r="F48" s="41"/>
      <c r="G48" s="44">
        <f t="shared" si="5"/>
        <v>2.4900000000000002</v>
      </c>
      <c r="J48" s="74"/>
    </row>
    <row r="49" spans="1:10">
      <c r="A49" s="75" t="s">
        <v>199</v>
      </c>
      <c r="B49" s="76"/>
      <c r="C49" s="70" t="s">
        <v>1</v>
      </c>
      <c r="D49" s="71">
        <v>1</v>
      </c>
      <c r="E49" s="80">
        <v>1.64</v>
      </c>
      <c r="F49" s="41"/>
      <c r="G49" s="44">
        <f t="shared" si="5"/>
        <v>1.64</v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25.54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6.24</v>
      </c>
      <c r="F69" s="41"/>
      <c r="G69" s="44">
        <f>IF(D69=0,"",IFERROR(TRUNC(ROUND(D69*E69,2),2),0))</f>
        <v>6.24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6.24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35.799999999999997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2.69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2.69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41.18</v>
      </c>
      <c r="U75" t="s">
        <v>144</v>
      </c>
      <c r="V75">
        <f>+TRUNC(ROUND(G29+G40+G71+G73+G74,2),2)</f>
        <v>15.64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25.54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0.187055</v>
      </c>
      <c r="F12" s="41"/>
      <c r="G12" s="42">
        <f>IF(B12="","",IFERROR(TRUNC(ROUND(D12*E12,2),2),0))</f>
        <v>0.79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2</v>
      </c>
      <c r="C13" s="38">
        <v>0.5</v>
      </c>
      <c r="D13" s="39">
        <f t="shared" ref="D13:D28" si="0">IF(B13="","",IFERROR(ROUND(B13*C13,5),0))</f>
        <v>1</v>
      </c>
      <c r="E13" s="40">
        <v>0.187055</v>
      </c>
      <c r="F13" s="43"/>
      <c r="G13" s="42">
        <f t="shared" ref="G13:G28" si="1">IF(B13="","",IFERROR(TRUNC(ROUND(D13*E13,2),2),0))</f>
        <v>0.19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194</v>
      </c>
      <c r="B14" s="37">
        <v>2</v>
      </c>
      <c r="C14" s="38">
        <v>0.2</v>
      </c>
      <c r="D14" s="39">
        <f t="shared" si="0"/>
        <v>0.4</v>
      </c>
      <c r="E14" s="40">
        <v>0.187055</v>
      </c>
      <c r="F14" s="41"/>
      <c r="G14" s="42">
        <f t="shared" si="1"/>
        <v>7.0000000000000007E-2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157</v>
      </c>
      <c r="B15" s="37">
        <v>2</v>
      </c>
      <c r="C15" s="38">
        <v>0.2</v>
      </c>
      <c r="D15" s="39">
        <f t="shared" si="0"/>
        <v>0.4</v>
      </c>
      <c r="E15" s="40">
        <v>0.187055</v>
      </c>
      <c r="F15" s="41"/>
      <c r="G15" s="42">
        <f t="shared" si="1"/>
        <v>7.0000000000000007E-2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3</v>
      </c>
      <c r="C16" s="38">
        <v>0.17</v>
      </c>
      <c r="D16" s="39">
        <f t="shared" si="0"/>
        <v>0.51</v>
      </c>
      <c r="E16" s="40">
        <v>0.187055</v>
      </c>
      <c r="F16" s="41"/>
      <c r="G16" s="42">
        <f t="shared" si="1"/>
        <v>0.1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3</v>
      </c>
      <c r="C17" s="38">
        <v>0.05</v>
      </c>
      <c r="D17" s="39">
        <f t="shared" si="0"/>
        <v>0.15</v>
      </c>
      <c r="E17" s="40">
        <v>0.187055</v>
      </c>
      <c r="F17" s="41"/>
      <c r="G17" s="42">
        <f t="shared" si="1"/>
        <v>0.03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1.25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0.187055</v>
      </c>
      <c r="F33" s="41"/>
      <c r="G33" s="41">
        <f>IF(B33="","",IFERROR(TRUNC(ROUND(D33*E33,2),2),0))</f>
        <v>0.85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0.187055</v>
      </c>
      <c r="F34" s="41"/>
      <c r="G34" s="41">
        <f t="shared" ref="G34:G39" si="4">IF(B34="","",IFERROR(TRUNC(ROUND(D34*E34,2),2),0))</f>
        <v>0.77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0.187055</v>
      </c>
      <c r="F35" s="41"/>
      <c r="G35" s="41">
        <f t="shared" si="4"/>
        <v>0.76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2.38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170</v>
      </c>
      <c r="B44" s="69"/>
      <c r="C44" s="70" t="s">
        <v>1</v>
      </c>
      <c r="D44" s="71">
        <v>1</v>
      </c>
      <c r="E44" s="72">
        <v>3.77</v>
      </c>
      <c r="F44" s="73"/>
      <c r="G44" s="44">
        <f>IF(D44="","",IFERROR(TRUNC(ROUND(D44*E44,2),2),0))</f>
        <v>3.77</v>
      </c>
      <c r="J44" s="74"/>
    </row>
    <row r="45" spans="1:22">
      <c r="A45" s="75" t="s">
        <v>169</v>
      </c>
      <c r="B45" s="76"/>
      <c r="C45" s="70" t="s">
        <v>161</v>
      </c>
      <c r="D45" s="71">
        <v>2</v>
      </c>
      <c r="E45" s="77">
        <v>1.26</v>
      </c>
      <c r="F45" s="43"/>
      <c r="G45" s="44">
        <f t="shared" ref="G45:G63" si="5">IF(D45="","",IFERROR(TRUNC(ROUND(D45*E45,2),2),0))</f>
        <v>2.52</v>
      </c>
      <c r="J45" s="74"/>
    </row>
    <row r="46" spans="1:22">
      <c r="A46" s="75" t="s">
        <v>196</v>
      </c>
      <c r="B46" s="76"/>
      <c r="C46" s="78" t="s">
        <v>1</v>
      </c>
      <c r="D46" s="79">
        <v>2</v>
      </c>
      <c r="E46" s="80">
        <v>10.5</v>
      </c>
      <c r="F46" s="41"/>
      <c r="G46" s="44">
        <f t="shared" si="5"/>
        <v>21</v>
      </c>
      <c r="J46" s="74"/>
    </row>
    <row r="47" spans="1:22" ht="25.5">
      <c r="A47" s="75" t="s">
        <v>197</v>
      </c>
      <c r="B47" s="76"/>
      <c r="C47" s="70" t="s">
        <v>1</v>
      </c>
      <c r="D47" s="71">
        <v>2</v>
      </c>
      <c r="E47" s="80">
        <v>5.88</v>
      </c>
      <c r="F47" s="41"/>
      <c r="G47" s="44">
        <f t="shared" si="5"/>
        <v>11.76</v>
      </c>
      <c r="J47" s="74"/>
    </row>
    <row r="48" spans="1:22">
      <c r="A48" s="75" t="s">
        <v>198</v>
      </c>
      <c r="B48" s="76"/>
      <c r="C48" s="70" t="s">
        <v>1</v>
      </c>
      <c r="D48" s="71">
        <v>2</v>
      </c>
      <c r="E48" s="80">
        <v>2.4900000000000002</v>
      </c>
      <c r="F48" s="41"/>
      <c r="G48" s="44">
        <f t="shared" si="5"/>
        <v>4.9800000000000004</v>
      </c>
      <c r="J48" s="74"/>
    </row>
    <row r="49" spans="1:10">
      <c r="A49" s="75" t="s">
        <v>199</v>
      </c>
      <c r="B49" s="76"/>
      <c r="C49" s="70" t="s">
        <v>1</v>
      </c>
      <c r="D49" s="71">
        <v>2</v>
      </c>
      <c r="E49" s="80">
        <v>1.64</v>
      </c>
      <c r="F49" s="41"/>
      <c r="G49" s="44">
        <f t="shared" si="5"/>
        <v>3.28</v>
      </c>
      <c r="J49" s="74"/>
    </row>
    <row r="50" spans="1:10" ht="25.5">
      <c r="A50" s="75" t="s">
        <v>190</v>
      </c>
      <c r="B50" s="76"/>
      <c r="C50" s="70" t="s">
        <v>1</v>
      </c>
      <c r="D50" s="71">
        <v>1</v>
      </c>
      <c r="E50" s="80">
        <v>3.8</v>
      </c>
      <c r="F50" s="41"/>
      <c r="G50" s="44">
        <f t="shared" si="5"/>
        <v>3.8</v>
      </c>
      <c r="J50" s="74"/>
    </row>
    <row r="51" spans="1:10">
      <c r="A51" s="75" t="s">
        <v>189</v>
      </c>
      <c r="B51" s="76"/>
      <c r="C51" s="70" t="s">
        <v>1</v>
      </c>
      <c r="D51" s="71">
        <v>1</v>
      </c>
      <c r="E51" s="80">
        <v>5.45</v>
      </c>
      <c r="F51" s="41"/>
      <c r="G51" s="44">
        <f t="shared" si="5"/>
        <v>5.45</v>
      </c>
      <c r="J51" s="74"/>
    </row>
    <row r="52" spans="1:10">
      <c r="A52" s="75" t="s">
        <v>200</v>
      </c>
      <c r="B52" s="76"/>
      <c r="C52" s="70" t="s">
        <v>13</v>
      </c>
      <c r="D52" s="71">
        <v>2</v>
      </c>
      <c r="E52" s="80">
        <v>0.45</v>
      </c>
      <c r="F52" s="41"/>
      <c r="G52" s="44">
        <f t="shared" si="5"/>
        <v>0.9</v>
      </c>
      <c r="J52" s="74"/>
    </row>
    <row r="53" spans="1:10" ht="25.5">
      <c r="A53" s="75" t="s">
        <v>201</v>
      </c>
      <c r="B53" s="76"/>
      <c r="C53" s="70" t="s">
        <v>1</v>
      </c>
      <c r="D53" s="71">
        <v>1</v>
      </c>
      <c r="E53" s="80">
        <v>1.63</v>
      </c>
      <c r="F53" s="41"/>
      <c r="G53" s="44">
        <f t="shared" si="5"/>
        <v>1.63</v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59.09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11.26</v>
      </c>
      <c r="F69" s="41"/>
      <c r="G69" s="44">
        <f>IF(D69=0,"",IFERROR(TRUNC(ROUND(D69*E69,2),2),0))</f>
        <v>11.26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11.26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73.98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2.5000000000000001E-2</v>
      </c>
      <c r="G73" s="52">
        <f>TRUNC(ROUND(G72*F73,2),2)</f>
        <v>1.85</v>
      </c>
    </row>
    <row r="74" spans="1:22">
      <c r="A74" s="137"/>
      <c r="B74" s="138"/>
      <c r="C74" s="141" t="s">
        <v>142</v>
      </c>
      <c r="D74" s="113"/>
      <c r="E74" s="113"/>
      <c r="F74" s="87">
        <v>2.5000000000000001E-2</v>
      </c>
      <c r="G74" s="52">
        <f>TRUNC(ROUND(G72*F74,2),2)</f>
        <v>1.85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77.680000000000007</v>
      </c>
      <c r="U75" t="s">
        <v>144</v>
      </c>
      <c r="V75">
        <f>+TRUNC(ROUND(G29+G40+G71+G73+G74,2),2)</f>
        <v>18.59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59.09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26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0.12798499999999999</v>
      </c>
      <c r="F12" s="41"/>
      <c r="G12" s="42">
        <f>IF(B12="","",IFERROR(TRUNC(ROUND(D12*E12,2),2),0))</f>
        <v>0.54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0.12798499999999999</v>
      </c>
      <c r="F13" s="43"/>
      <c r="G13" s="42">
        <f t="shared" ref="G13:G28" si="1">IF(B13="","",IFERROR(TRUNC(ROUND(D13*E13,2),2),0))</f>
        <v>0.04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2</v>
      </c>
      <c r="C14" s="38">
        <v>0.17</v>
      </c>
      <c r="D14" s="39">
        <f t="shared" si="0"/>
        <v>0.34</v>
      </c>
      <c r="E14" s="40">
        <v>0.12798499999999999</v>
      </c>
      <c r="F14" s="41"/>
      <c r="G14" s="42">
        <f t="shared" si="1"/>
        <v>0.04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0.12798499999999999</v>
      </c>
      <c r="F15" s="41"/>
      <c r="G15" s="42">
        <f t="shared" si="1"/>
        <v>0.01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0.12798499999999999</v>
      </c>
      <c r="F16" s="41"/>
      <c r="G16" s="42">
        <f t="shared" si="1"/>
        <v>0.03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0.66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0.12798499999999999</v>
      </c>
      <c r="F33" s="41"/>
      <c r="G33" s="41">
        <f>IF(B33="","",IFERROR(TRUNC(ROUND(D33*E33,2),2),0))</f>
        <v>0.57999999999999996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0.12798499999999999</v>
      </c>
      <c r="F34" s="41"/>
      <c r="G34" s="41">
        <f t="shared" ref="G34:G39" si="4">IF(B34="","",IFERROR(TRUNC(ROUND(D34*E34,2),2),0))</f>
        <v>1.05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0.12798499999999999</v>
      </c>
      <c r="F35" s="41"/>
      <c r="G35" s="41">
        <f t="shared" si="4"/>
        <v>1.04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2.67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202</v>
      </c>
      <c r="B44" s="69"/>
      <c r="C44" s="70" t="s">
        <v>1</v>
      </c>
      <c r="D44" s="71">
        <v>1</v>
      </c>
      <c r="E44" s="72">
        <v>3.84</v>
      </c>
      <c r="F44" s="73"/>
      <c r="G44" s="44">
        <f>IF(D44="","",IFERROR(TRUNC(ROUND(D44*E44,2),2),0))</f>
        <v>3.84</v>
      </c>
      <c r="J44" s="74"/>
    </row>
    <row r="45" spans="1:22">
      <c r="A45" s="75" t="s">
        <v>203</v>
      </c>
      <c r="B45" s="76"/>
      <c r="C45" s="70" t="s">
        <v>1</v>
      </c>
      <c r="D45" s="71">
        <v>1</v>
      </c>
      <c r="E45" s="77">
        <v>0.44</v>
      </c>
      <c r="F45" s="43"/>
      <c r="G45" s="44">
        <f t="shared" ref="G45:G63" si="5">IF(D45="","",IFERROR(TRUNC(ROUND(D45*E45,2),2),0))</f>
        <v>0.44</v>
      </c>
      <c r="J45" s="74"/>
    </row>
    <row r="46" spans="1:22">
      <c r="A46" s="75" t="s">
        <v>204</v>
      </c>
      <c r="B46" s="76"/>
      <c r="C46" s="78" t="s">
        <v>1</v>
      </c>
      <c r="D46" s="79">
        <v>1</v>
      </c>
      <c r="E46" s="80">
        <v>2.33</v>
      </c>
      <c r="F46" s="41"/>
      <c r="G46" s="44">
        <f t="shared" si="5"/>
        <v>2.33</v>
      </c>
      <c r="J46" s="74"/>
    </row>
    <row r="47" spans="1:22">
      <c r="A47" s="75" t="s">
        <v>191</v>
      </c>
      <c r="B47" s="76"/>
      <c r="C47" s="70" t="s">
        <v>13</v>
      </c>
      <c r="D47" s="71">
        <v>2</v>
      </c>
      <c r="E47" s="80">
        <v>0.23</v>
      </c>
      <c r="F47" s="41"/>
      <c r="G47" s="44">
        <f t="shared" si="5"/>
        <v>0.46</v>
      </c>
      <c r="J47" s="74"/>
    </row>
    <row r="48" spans="1:22">
      <c r="A48" s="75" t="s">
        <v>192</v>
      </c>
      <c r="B48" s="76"/>
      <c r="C48" s="70" t="s">
        <v>1</v>
      </c>
      <c r="D48" s="71">
        <v>1</v>
      </c>
      <c r="E48" s="80">
        <v>3.2</v>
      </c>
      <c r="F48" s="41"/>
      <c r="G48" s="44">
        <f t="shared" si="5"/>
        <v>3.2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10.27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4.12</v>
      </c>
      <c r="F69" s="41"/>
      <c r="G69" s="44">
        <f>IF(D69=0,"",IFERROR(TRUNC(ROUND(D69*E69,2),2),0))</f>
        <v>4.12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4.12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17.72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1.33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1.33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20.38</v>
      </c>
      <c r="U75" t="s">
        <v>144</v>
      </c>
      <c r="V75">
        <f>+TRUNC(ROUND(G29+G40+G71+G73+G74,2),2)</f>
        <v>10.11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10.27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</v>
      </c>
      <c r="B7" s="105"/>
      <c r="C7" s="105"/>
      <c r="D7" s="105"/>
      <c r="E7" s="105"/>
      <c r="F7" s="21" t="s">
        <v>79</v>
      </c>
      <c r="G7" s="22" t="s">
        <v>5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12.365320000000001</v>
      </c>
      <c r="F12" s="41"/>
      <c r="G12" s="42">
        <f>IF(B12="","",IFERROR(TRUNC(ROUND(D12*E12,2),2),0))</f>
        <v>52.55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12.365320000000001</v>
      </c>
      <c r="F13" s="43"/>
      <c r="G13" s="42">
        <f t="shared" ref="G13:G28" si="1">IF(B13="","",IFERROR(TRUNC(ROUND(D13*E13,2),2),0))</f>
        <v>1.85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4</v>
      </c>
      <c r="C14" s="38">
        <v>0.05</v>
      </c>
      <c r="D14" s="39">
        <f t="shared" si="0"/>
        <v>0.2</v>
      </c>
      <c r="E14" s="40">
        <v>12.365320000000001</v>
      </c>
      <c r="F14" s="41"/>
      <c r="G14" s="42">
        <f t="shared" si="1"/>
        <v>2.4700000000000002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56.87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12.365320000000001</v>
      </c>
      <c r="F33" s="41"/>
      <c r="G33" s="41">
        <f>IF(B33="","",IFERROR(TRUNC(ROUND(D33*E33,2),2),0))</f>
        <v>56.26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12.365320000000001</v>
      </c>
      <c r="F34" s="41"/>
      <c r="G34" s="41">
        <f t="shared" ref="G34:G39" si="4">IF(B34="","",IFERROR(TRUNC(ROUND(D34*E34,2),2),0))</f>
        <v>50.7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12.365320000000001</v>
      </c>
      <c r="F35" s="41"/>
      <c r="G35" s="41">
        <f t="shared" si="4"/>
        <v>100.41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207.37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17.440000000000001</v>
      </c>
      <c r="F69" s="41"/>
      <c r="G69" s="44">
        <f>IF(D69=0,"",IFERROR(TRUNC(ROUND(D69*E69,2),2),0))</f>
        <v>17.440000000000001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17.440000000000001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281.68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21.13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21.13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323.94</v>
      </c>
      <c r="U75" t="s">
        <v>144</v>
      </c>
      <c r="V75">
        <f>+TRUNC(ROUND(G29+G40+G71+G73+G74,2),2)</f>
        <v>323.94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27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0.187055</v>
      </c>
      <c r="F12" s="41"/>
      <c r="G12" s="42">
        <f>IF(B12="","",IFERROR(TRUNC(ROUND(D12*E12,2),2),0))</f>
        <v>0.79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0.187055</v>
      </c>
      <c r="F13" s="43"/>
      <c r="G13" s="42">
        <f t="shared" ref="G13:G28" si="1">IF(B13="","",IFERROR(TRUNC(ROUND(D13*E13,2),2),0))</f>
        <v>0.06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2</v>
      </c>
      <c r="C14" s="38">
        <v>0.17</v>
      </c>
      <c r="D14" s="39">
        <f t="shared" si="0"/>
        <v>0.34</v>
      </c>
      <c r="E14" s="40">
        <v>0.187055</v>
      </c>
      <c r="F14" s="41"/>
      <c r="G14" s="42">
        <f t="shared" si="1"/>
        <v>0.06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0.187055</v>
      </c>
      <c r="F15" s="41"/>
      <c r="G15" s="42">
        <f t="shared" si="1"/>
        <v>0.02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0.187055</v>
      </c>
      <c r="F16" s="41"/>
      <c r="G16" s="42">
        <f t="shared" si="1"/>
        <v>0.05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0.98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0.187055</v>
      </c>
      <c r="F33" s="41"/>
      <c r="G33" s="41">
        <f>IF(B33="","",IFERROR(TRUNC(ROUND(D33*E33,2),2),0))</f>
        <v>0.85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0.187055</v>
      </c>
      <c r="F34" s="41"/>
      <c r="G34" s="41">
        <f t="shared" ref="G34:G39" si="4">IF(B34="","",IFERROR(TRUNC(ROUND(D34*E34,2),2),0))</f>
        <v>1.53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0.187055</v>
      </c>
      <c r="F35" s="41"/>
      <c r="G35" s="41">
        <f t="shared" si="4"/>
        <v>1.52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3.9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202</v>
      </c>
      <c r="B44" s="69"/>
      <c r="C44" s="70" t="s">
        <v>1</v>
      </c>
      <c r="D44" s="71">
        <v>1</v>
      </c>
      <c r="E44" s="72">
        <v>3.84</v>
      </c>
      <c r="F44" s="73"/>
      <c r="G44" s="44">
        <f>IF(D44="","",IFERROR(TRUNC(ROUND(D44*E44,2),2),0))</f>
        <v>3.84</v>
      </c>
      <c r="J44" s="74"/>
    </row>
    <row r="45" spans="1:22">
      <c r="A45" s="75" t="s">
        <v>203</v>
      </c>
      <c r="B45" s="76"/>
      <c r="C45" s="70" t="s">
        <v>1</v>
      </c>
      <c r="D45" s="71">
        <v>1</v>
      </c>
      <c r="E45" s="77">
        <v>0.44</v>
      </c>
      <c r="F45" s="43"/>
      <c r="G45" s="44">
        <f t="shared" ref="G45:G63" si="5">IF(D45="","",IFERROR(TRUNC(ROUND(D45*E45,2),2),0))</f>
        <v>0.44</v>
      </c>
      <c r="J45" s="74"/>
    </row>
    <row r="46" spans="1:22">
      <c r="A46" s="75" t="s">
        <v>204</v>
      </c>
      <c r="B46" s="76"/>
      <c r="C46" s="78" t="s">
        <v>1</v>
      </c>
      <c r="D46" s="79">
        <v>1</v>
      </c>
      <c r="E46" s="80">
        <v>2.33</v>
      </c>
      <c r="F46" s="41"/>
      <c r="G46" s="44">
        <f t="shared" si="5"/>
        <v>2.33</v>
      </c>
      <c r="J46" s="74"/>
    </row>
    <row r="47" spans="1:22">
      <c r="A47" s="75" t="s">
        <v>199</v>
      </c>
      <c r="B47" s="76"/>
      <c r="C47" s="70" t="s">
        <v>1</v>
      </c>
      <c r="D47" s="71">
        <v>1</v>
      </c>
      <c r="E47" s="80">
        <v>1.64</v>
      </c>
      <c r="F47" s="41"/>
      <c r="G47" s="44">
        <f t="shared" si="5"/>
        <v>1.64</v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8.25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3.87</v>
      </c>
      <c r="F69" s="41"/>
      <c r="G69" s="44">
        <f>IF(D69=0,"",IFERROR(TRUNC(ROUND(D69*E69,2),2),0))</f>
        <v>3.87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3.87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17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1.28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1.28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19.559999999999999</v>
      </c>
      <c r="U75" t="s">
        <v>144</v>
      </c>
      <c r="V75">
        <f>+TRUNC(ROUND(G29+G40+G71+G73+G74,2),2)</f>
        <v>11.31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8.25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28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0.21659</v>
      </c>
      <c r="F12" s="41"/>
      <c r="G12" s="42">
        <f>IF(B12="","",IFERROR(TRUNC(ROUND(D12*E12,2),2),0))</f>
        <v>0.92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0.21659</v>
      </c>
      <c r="F13" s="43"/>
      <c r="G13" s="42">
        <f t="shared" ref="G13:G28" si="1">IF(B13="","",IFERROR(TRUNC(ROUND(D13*E13,2),2),0))</f>
        <v>0.06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2</v>
      </c>
      <c r="C14" s="38">
        <v>0.17</v>
      </c>
      <c r="D14" s="39">
        <f t="shared" si="0"/>
        <v>0.34</v>
      </c>
      <c r="E14" s="40">
        <v>0.21659</v>
      </c>
      <c r="F14" s="41"/>
      <c r="G14" s="42">
        <f t="shared" si="1"/>
        <v>7.0000000000000007E-2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0.21659</v>
      </c>
      <c r="F15" s="41"/>
      <c r="G15" s="42">
        <f t="shared" si="1"/>
        <v>0.02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0.21659</v>
      </c>
      <c r="F16" s="41"/>
      <c r="G16" s="42">
        <f t="shared" si="1"/>
        <v>0.05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1.1200000000000001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0.21659</v>
      </c>
      <c r="F33" s="41"/>
      <c r="G33" s="41">
        <f>IF(B33="","",IFERROR(TRUNC(ROUND(D33*E33,2),2),0))</f>
        <v>0.99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0.21659</v>
      </c>
      <c r="F34" s="41"/>
      <c r="G34" s="41">
        <f t="shared" ref="G34:G39" si="4">IF(B34="","",IFERROR(TRUNC(ROUND(D34*E34,2),2),0))</f>
        <v>1.78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0.21659</v>
      </c>
      <c r="F35" s="41"/>
      <c r="G35" s="41">
        <f t="shared" si="4"/>
        <v>1.76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4.53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202</v>
      </c>
      <c r="B44" s="69"/>
      <c r="C44" s="70" t="s">
        <v>1</v>
      </c>
      <c r="D44" s="71">
        <v>1</v>
      </c>
      <c r="E44" s="72">
        <v>3.84</v>
      </c>
      <c r="F44" s="73"/>
      <c r="G44" s="44">
        <f>IF(D44="","",IFERROR(TRUNC(ROUND(D44*E44,2),2),0))</f>
        <v>3.84</v>
      </c>
      <c r="J44" s="74"/>
    </row>
    <row r="45" spans="1:22">
      <c r="A45" s="75" t="s">
        <v>203</v>
      </c>
      <c r="B45" s="76"/>
      <c r="C45" s="70" t="s">
        <v>1</v>
      </c>
      <c r="D45" s="71">
        <v>2</v>
      </c>
      <c r="E45" s="77">
        <v>0.44</v>
      </c>
      <c r="F45" s="43"/>
      <c r="G45" s="44">
        <f t="shared" ref="G45:G63" si="5">IF(D45="","",IFERROR(TRUNC(ROUND(D45*E45,2),2),0))</f>
        <v>0.88</v>
      </c>
      <c r="J45" s="74"/>
    </row>
    <row r="46" spans="1:22">
      <c r="A46" s="75" t="s">
        <v>204</v>
      </c>
      <c r="B46" s="76"/>
      <c r="C46" s="78" t="s">
        <v>1</v>
      </c>
      <c r="D46" s="79">
        <v>2</v>
      </c>
      <c r="E46" s="80">
        <v>2.33</v>
      </c>
      <c r="F46" s="41"/>
      <c r="G46" s="44">
        <f t="shared" si="5"/>
        <v>4.66</v>
      </c>
      <c r="J46" s="74"/>
    </row>
    <row r="47" spans="1:22">
      <c r="A47" s="75" t="s">
        <v>199</v>
      </c>
      <c r="B47" s="76"/>
      <c r="C47" s="70" t="s">
        <v>1</v>
      </c>
      <c r="D47" s="71">
        <v>2</v>
      </c>
      <c r="E47" s="80">
        <v>1.64</v>
      </c>
      <c r="F47" s="41"/>
      <c r="G47" s="44">
        <f t="shared" si="5"/>
        <v>3.28</v>
      </c>
      <c r="J47" s="74"/>
    </row>
    <row r="48" spans="1:22" ht="25.5">
      <c r="A48" s="75" t="s">
        <v>201</v>
      </c>
      <c r="B48" s="76"/>
      <c r="C48" s="70" t="s">
        <v>1</v>
      </c>
      <c r="D48" s="71">
        <v>1</v>
      </c>
      <c r="E48" s="80">
        <v>1.63</v>
      </c>
      <c r="F48" s="41"/>
      <c r="G48" s="44">
        <f t="shared" si="5"/>
        <v>1.63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14.29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3</v>
      </c>
      <c r="F69" s="41"/>
      <c r="G69" s="44">
        <f>IF(D69=0,"",IFERROR(TRUNC(ROUND(D69*E69,2),2),0))</f>
        <v>3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3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22.94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1.72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1.72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26.38</v>
      </c>
      <c r="U75" t="s">
        <v>144</v>
      </c>
      <c r="V75">
        <f>+TRUNC(ROUND(G29+G40+G71+G73+G74,2),2)</f>
        <v>12.09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14.29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29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0.23627999999999999</v>
      </c>
      <c r="F12" s="41"/>
      <c r="G12" s="42">
        <f>IF(B12="","",IFERROR(TRUNC(ROUND(D12*E12,2),2),0))</f>
        <v>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0.23627999999999999</v>
      </c>
      <c r="F13" s="43"/>
      <c r="G13" s="42">
        <f t="shared" ref="G13:G28" si="1">IF(B13="","",IFERROR(TRUNC(ROUND(D13*E13,2),2),0))</f>
        <v>0.04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2</v>
      </c>
      <c r="C14" s="38">
        <v>0.17</v>
      </c>
      <c r="D14" s="39">
        <f t="shared" si="0"/>
        <v>0.34</v>
      </c>
      <c r="E14" s="40">
        <v>0.23627999999999999</v>
      </c>
      <c r="F14" s="41"/>
      <c r="G14" s="42">
        <f t="shared" si="1"/>
        <v>0.08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0.23627999999999999</v>
      </c>
      <c r="F15" s="41"/>
      <c r="G15" s="42">
        <f t="shared" si="1"/>
        <v>0.02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0.23627999999999999</v>
      </c>
      <c r="F16" s="41"/>
      <c r="G16" s="42">
        <f t="shared" si="1"/>
        <v>0.04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1.18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0.23627999999999999</v>
      </c>
      <c r="F33" s="41"/>
      <c r="G33" s="41">
        <f>IF(B33="","",IFERROR(TRUNC(ROUND(D33*E33,2),2),0))</f>
        <v>1.08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0.23627999999999999</v>
      </c>
      <c r="F34" s="41"/>
      <c r="G34" s="41">
        <f t="shared" ref="G34:G39" si="4">IF(B34="","",IFERROR(TRUNC(ROUND(D34*E34,2),2),0))</f>
        <v>0.97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0.23627999999999999</v>
      </c>
      <c r="F35" s="41"/>
      <c r="G35" s="41">
        <f t="shared" si="4"/>
        <v>0.96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3.01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205</v>
      </c>
      <c r="B44" s="69"/>
      <c r="C44" s="70" t="s">
        <v>1</v>
      </c>
      <c r="D44" s="71">
        <v>1</v>
      </c>
      <c r="E44" s="72">
        <v>15</v>
      </c>
      <c r="F44" s="73"/>
      <c r="G44" s="44">
        <f>IF(D44="","",IFERROR(TRUNC(ROUND(D44*E44,2),2),0))</f>
        <v>15</v>
      </c>
      <c r="J44" s="74"/>
    </row>
    <row r="45" spans="1:22">
      <c r="A45" s="75" t="s">
        <v>206</v>
      </c>
      <c r="B45" s="76"/>
      <c r="C45" s="70" t="s">
        <v>1</v>
      </c>
      <c r="D45" s="71">
        <v>1</v>
      </c>
      <c r="E45" s="77">
        <v>6</v>
      </c>
      <c r="F45" s="43"/>
      <c r="G45" s="44">
        <f t="shared" ref="G45:G63" si="5">IF(D45="","",IFERROR(TRUNC(ROUND(D45*E45,2),2),0))</f>
        <v>6</v>
      </c>
      <c r="J45" s="74"/>
    </row>
    <row r="46" spans="1:22">
      <c r="A46" s="75" t="s">
        <v>207</v>
      </c>
      <c r="B46" s="76"/>
      <c r="C46" s="78" t="s">
        <v>1</v>
      </c>
      <c r="D46" s="79">
        <v>1</v>
      </c>
      <c r="E46" s="80">
        <v>1.45</v>
      </c>
      <c r="F46" s="41"/>
      <c r="G46" s="44">
        <f t="shared" si="5"/>
        <v>1.45</v>
      </c>
      <c r="J46" s="74"/>
    </row>
    <row r="47" spans="1:22">
      <c r="A47" s="75" t="s">
        <v>208</v>
      </c>
      <c r="B47" s="76"/>
      <c r="C47" s="70" t="s">
        <v>1</v>
      </c>
      <c r="D47" s="71">
        <v>1</v>
      </c>
      <c r="E47" s="80">
        <v>3</v>
      </c>
      <c r="F47" s="41"/>
      <c r="G47" s="44">
        <f t="shared" si="5"/>
        <v>3</v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25.45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3</v>
      </c>
      <c r="F69" s="41"/>
      <c r="G69" s="44">
        <f>IF(D69=0,"",IFERROR(TRUNC(ROUND(D69*E69,2),2),0))</f>
        <v>3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3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32.64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2.4500000000000002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2.4500000000000002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37.54</v>
      </c>
      <c r="U75" t="s">
        <v>144</v>
      </c>
      <c r="V75">
        <f>+TRUNC(ROUND(G29+G40+G71+G73+G74,2),2)</f>
        <v>12.09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25.45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30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0.35442000000000001</v>
      </c>
      <c r="F12" s="41"/>
      <c r="G12" s="42">
        <f>IF(B12="","",IFERROR(TRUNC(ROUND(D12*E12,2),2),0))</f>
        <v>1.51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0.35442000000000001</v>
      </c>
      <c r="F13" s="43"/>
      <c r="G13" s="42">
        <f t="shared" ref="G13:G28" si="1">IF(B13="","",IFERROR(TRUNC(ROUND(D13*E13,2),2),0))</f>
        <v>0.05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0.35442000000000001</v>
      </c>
      <c r="F14" s="41"/>
      <c r="G14" s="42">
        <f t="shared" si="1"/>
        <v>0.06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1</v>
      </c>
      <c r="C15" s="38">
        <v>0.05</v>
      </c>
      <c r="D15" s="39">
        <f t="shared" si="0"/>
        <v>0.05</v>
      </c>
      <c r="E15" s="40">
        <v>0.35442000000000001</v>
      </c>
      <c r="F15" s="41"/>
      <c r="G15" s="42">
        <f t="shared" si="1"/>
        <v>0.02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0.35442000000000001</v>
      </c>
      <c r="F16" s="41"/>
      <c r="G16" s="42">
        <f t="shared" si="1"/>
        <v>0.09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1.73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0.35442000000000001</v>
      </c>
      <c r="F33" s="41"/>
      <c r="G33" s="41">
        <f>IF(B33="","",IFERROR(TRUNC(ROUND(D33*E33,2),2),0))</f>
        <v>1.61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0.35442000000000001</v>
      </c>
      <c r="F34" s="41"/>
      <c r="G34" s="41">
        <f t="shared" ref="G34:G39" si="4">IF(B34="","",IFERROR(TRUNC(ROUND(D34*E34,2),2),0))</f>
        <v>2.91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0.35442000000000001</v>
      </c>
      <c r="F35" s="41"/>
      <c r="G35" s="41">
        <f t="shared" si="4"/>
        <v>2.88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7.4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202</v>
      </c>
      <c r="B44" s="69"/>
      <c r="C44" s="70" t="s">
        <v>1</v>
      </c>
      <c r="D44" s="71">
        <v>2</v>
      </c>
      <c r="E44" s="72">
        <v>3.84</v>
      </c>
      <c r="F44" s="73"/>
      <c r="G44" s="44">
        <f>IF(D44="","",IFERROR(TRUNC(ROUND(D44*E44,2),2),0))</f>
        <v>7.68</v>
      </c>
      <c r="J44" s="74"/>
    </row>
    <row r="45" spans="1:22">
      <c r="A45" s="75" t="s">
        <v>203</v>
      </c>
      <c r="B45" s="76"/>
      <c r="C45" s="70" t="s">
        <v>1</v>
      </c>
      <c r="D45" s="71">
        <v>3</v>
      </c>
      <c r="E45" s="77">
        <v>0.44</v>
      </c>
      <c r="F45" s="43"/>
      <c r="G45" s="44">
        <f t="shared" ref="G45:G63" si="5">IF(D45="","",IFERROR(TRUNC(ROUND(D45*E45,2),2),0))</f>
        <v>1.32</v>
      </c>
      <c r="J45" s="74"/>
    </row>
    <row r="46" spans="1:22">
      <c r="A46" s="75" t="s">
        <v>209</v>
      </c>
      <c r="B46" s="76"/>
      <c r="C46" s="78" t="s">
        <v>1</v>
      </c>
      <c r="D46" s="79">
        <v>1</v>
      </c>
      <c r="E46" s="80">
        <v>6.45</v>
      </c>
      <c r="F46" s="41"/>
      <c r="G46" s="44">
        <f t="shared" si="5"/>
        <v>6.45</v>
      </c>
      <c r="J46" s="74"/>
    </row>
    <row r="47" spans="1:22">
      <c r="A47" s="75" t="s">
        <v>191</v>
      </c>
      <c r="B47" s="76"/>
      <c r="C47" s="70" t="s">
        <v>13</v>
      </c>
      <c r="D47" s="71">
        <v>6</v>
      </c>
      <c r="E47" s="80">
        <v>0.23</v>
      </c>
      <c r="F47" s="41"/>
      <c r="G47" s="44">
        <f t="shared" si="5"/>
        <v>1.38</v>
      </c>
      <c r="J47" s="74"/>
    </row>
    <row r="48" spans="1:22">
      <c r="A48" s="75" t="s">
        <v>200</v>
      </c>
      <c r="B48" s="76"/>
      <c r="C48" s="70" t="s">
        <v>13</v>
      </c>
      <c r="D48" s="71">
        <v>6</v>
      </c>
      <c r="E48" s="80">
        <v>0.45</v>
      </c>
      <c r="F48" s="41"/>
      <c r="G48" s="44">
        <f t="shared" si="5"/>
        <v>2.7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19.53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29.66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2.2200000000000002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2.2200000000000002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34.1</v>
      </c>
      <c r="U75" t="s">
        <v>144</v>
      </c>
      <c r="V75">
        <f>+TRUNC(ROUND(G29+G40+G71+G73+G74,2),2)</f>
        <v>14.57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19.53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31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0.38395499999999999</v>
      </c>
      <c r="F12" s="41"/>
      <c r="G12" s="42">
        <f>IF(B12="","",IFERROR(TRUNC(ROUND(D12*E12,2),2),0))</f>
        <v>1.63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0.38395499999999999</v>
      </c>
      <c r="F13" s="43"/>
      <c r="G13" s="42">
        <f t="shared" ref="G13:G28" si="1">IF(B13="","",IFERROR(TRUNC(ROUND(D13*E13,2),2),0))</f>
        <v>0.06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0.38395499999999999</v>
      </c>
      <c r="F14" s="41"/>
      <c r="G14" s="42">
        <f t="shared" si="1"/>
        <v>7.0000000000000007E-2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1</v>
      </c>
      <c r="C15" s="38">
        <v>0.05</v>
      </c>
      <c r="D15" s="39">
        <f t="shared" si="0"/>
        <v>0.05</v>
      </c>
      <c r="E15" s="40">
        <v>0.38395499999999999</v>
      </c>
      <c r="F15" s="41"/>
      <c r="G15" s="42">
        <f t="shared" si="1"/>
        <v>0.02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0.38395499999999999</v>
      </c>
      <c r="F16" s="41"/>
      <c r="G16" s="42">
        <f t="shared" si="1"/>
        <v>0.1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1.88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0.38395499999999999</v>
      </c>
      <c r="F33" s="41"/>
      <c r="G33" s="41">
        <f>IF(B33="","",IFERROR(TRUNC(ROUND(D33*E33,2),2),0))</f>
        <v>1.75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0.38395499999999999</v>
      </c>
      <c r="F34" s="41"/>
      <c r="G34" s="41">
        <f t="shared" ref="G34:G39" si="4">IF(B34="","",IFERROR(TRUNC(ROUND(D34*E34,2),2),0))</f>
        <v>3.15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0.38395499999999999</v>
      </c>
      <c r="F35" s="41"/>
      <c r="G35" s="41">
        <f t="shared" si="4"/>
        <v>3.12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8.02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202</v>
      </c>
      <c r="B44" s="69"/>
      <c r="C44" s="70" t="s">
        <v>1</v>
      </c>
      <c r="D44" s="71">
        <v>2</v>
      </c>
      <c r="E44" s="72">
        <v>3.84</v>
      </c>
      <c r="F44" s="73"/>
      <c r="G44" s="44">
        <f>IF(D44="","",IFERROR(TRUNC(ROUND(D44*E44,2),2),0))</f>
        <v>7.68</v>
      </c>
      <c r="J44" s="74"/>
    </row>
    <row r="45" spans="1:22">
      <c r="A45" s="75" t="s">
        <v>203</v>
      </c>
      <c r="B45" s="76"/>
      <c r="C45" s="70" t="s">
        <v>1</v>
      </c>
      <c r="D45" s="71">
        <v>3</v>
      </c>
      <c r="E45" s="77">
        <v>0.44</v>
      </c>
      <c r="F45" s="43"/>
      <c r="G45" s="44">
        <f t="shared" ref="G45:G63" si="5">IF(D45="","",IFERROR(TRUNC(ROUND(D45*E45,2),2),0))</f>
        <v>1.32</v>
      </c>
      <c r="J45" s="74"/>
    </row>
    <row r="46" spans="1:22">
      <c r="A46" s="75" t="s">
        <v>209</v>
      </c>
      <c r="B46" s="76"/>
      <c r="C46" s="78" t="s">
        <v>1</v>
      </c>
      <c r="D46" s="79">
        <v>1</v>
      </c>
      <c r="E46" s="80">
        <v>6.45</v>
      </c>
      <c r="F46" s="41"/>
      <c r="G46" s="44">
        <f t="shared" si="5"/>
        <v>6.45</v>
      </c>
      <c r="J46" s="74"/>
    </row>
    <row r="47" spans="1:22">
      <c r="A47" s="75" t="s">
        <v>199</v>
      </c>
      <c r="B47" s="76"/>
      <c r="C47" s="70" t="s">
        <v>1</v>
      </c>
      <c r="D47" s="71">
        <v>3</v>
      </c>
      <c r="E47" s="80">
        <v>1.64</v>
      </c>
      <c r="F47" s="41"/>
      <c r="G47" s="44">
        <f t="shared" si="5"/>
        <v>4.92</v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20.37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31.27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2.35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2.35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35.97</v>
      </c>
      <c r="U75" t="s">
        <v>144</v>
      </c>
      <c r="V75">
        <f>+TRUNC(ROUND(G29+G40+G71+G73+G74,2),2)</f>
        <v>15.6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20.37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66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0.49225000000000002</v>
      </c>
      <c r="F12" s="41"/>
      <c r="G12" s="42">
        <f>IF(B12="","",IFERROR(TRUNC(ROUND(D12*E12,2),2),0))</f>
        <v>2.09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0.49225000000000002</v>
      </c>
      <c r="F13" s="43"/>
      <c r="G13" s="42">
        <f t="shared" ref="G13:G28" si="1">IF(B13="","",IFERROR(TRUNC(ROUND(D13*E13,2),2),0))</f>
        <v>7.0000000000000007E-2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0.49225000000000002</v>
      </c>
      <c r="F14" s="41"/>
      <c r="G14" s="42">
        <f t="shared" si="1"/>
        <v>0.08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1</v>
      </c>
      <c r="C15" s="38">
        <v>0.05</v>
      </c>
      <c r="D15" s="39">
        <f t="shared" si="0"/>
        <v>0.05</v>
      </c>
      <c r="E15" s="40">
        <v>0.49225000000000002</v>
      </c>
      <c r="F15" s="41"/>
      <c r="G15" s="42">
        <f t="shared" si="1"/>
        <v>0.02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0.49225000000000002</v>
      </c>
      <c r="F16" s="41"/>
      <c r="G16" s="42">
        <f t="shared" si="1"/>
        <v>0.12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2.38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0.49225000000000002</v>
      </c>
      <c r="F33" s="41"/>
      <c r="G33" s="41">
        <f>IF(B33="","",IFERROR(TRUNC(ROUND(D33*E33,2),2),0))</f>
        <v>2.2400000000000002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0.49225000000000002</v>
      </c>
      <c r="F34" s="41"/>
      <c r="G34" s="41">
        <f t="shared" ref="G34:G39" si="4">IF(B34="","",IFERROR(TRUNC(ROUND(D34*E34,2),2),0))</f>
        <v>4.04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0.49225000000000002</v>
      </c>
      <c r="F35" s="41"/>
      <c r="G35" s="41">
        <f t="shared" si="4"/>
        <v>4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10.28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210</v>
      </c>
      <c r="B44" s="69"/>
      <c r="C44" s="70" t="s">
        <v>1</v>
      </c>
      <c r="D44" s="71">
        <v>2</v>
      </c>
      <c r="E44" s="72">
        <v>4.18</v>
      </c>
      <c r="F44" s="73"/>
      <c r="G44" s="44">
        <f>IF(D44="","",IFERROR(TRUNC(ROUND(D44*E44,2),2),0))</f>
        <v>8.36</v>
      </c>
      <c r="J44" s="74"/>
    </row>
    <row r="45" spans="1:22">
      <c r="A45" s="75" t="s">
        <v>203</v>
      </c>
      <c r="B45" s="76"/>
      <c r="C45" s="70" t="s">
        <v>1</v>
      </c>
      <c r="D45" s="71">
        <v>6</v>
      </c>
      <c r="E45" s="77">
        <v>0.44</v>
      </c>
      <c r="F45" s="43"/>
      <c r="G45" s="44">
        <f t="shared" ref="G45:G63" si="5">IF(D45="","",IFERROR(TRUNC(ROUND(D45*E45,2),2),0))</f>
        <v>2.64</v>
      </c>
      <c r="J45" s="74"/>
    </row>
    <row r="46" spans="1:22">
      <c r="A46" s="75" t="s">
        <v>209</v>
      </c>
      <c r="B46" s="76"/>
      <c r="C46" s="78" t="s">
        <v>1</v>
      </c>
      <c r="D46" s="79">
        <v>2</v>
      </c>
      <c r="E46" s="80">
        <v>6.45</v>
      </c>
      <c r="F46" s="41"/>
      <c r="G46" s="44">
        <f t="shared" si="5"/>
        <v>12.9</v>
      </c>
      <c r="J46" s="74"/>
    </row>
    <row r="47" spans="1:22">
      <c r="A47" s="75" t="s">
        <v>199</v>
      </c>
      <c r="B47" s="76"/>
      <c r="C47" s="70" t="s">
        <v>1</v>
      </c>
      <c r="D47" s="71">
        <v>6</v>
      </c>
      <c r="E47" s="80">
        <v>1.64</v>
      </c>
      <c r="F47" s="41"/>
      <c r="G47" s="44">
        <f t="shared" si="5"/>
        <v>9.84</v>
      </c>
      <c r="J47" s="74"/>
    </row>
    <row r="48" spans="1:22" ht="25.5">
      <c r="A48" s="75" t="s">
        <v>201</v>
      </c>
      <c r="B48" s="76"/>
      <c r="C48" s="70" t="s">
        <v>1</v>
      </c>
      <c r="D48" s="71">
        <v>3</v>
      </c>
      <c r="E48" s="80">
        <v>1.63</v>
      </c>
      <c r="F48" s="41"/>
      <c r="G48" s="44">
        <f t="shared" si="5"/>
        <v>4.8899999999999997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38.630000000000003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52.29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3.92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3.92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60.13</v>
      </c>
      <c r="U75" t="s">
        <v>144</v>
      </c>
      <c r="V75">
        <f>+TRUNC(ROUND(G29+G40+G71+G73+G74,2),2)</f>
        <v>21.5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38.630000000000003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244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0.35442000000000001</v>
      </c>
      <c r="F12" s="41"/>
      <c r="G12" s="42">
        <f>IF(B12="","",IFERROR(TRUNC(ROUND(D12*E12,2),2),0))</f>
        <v>1.51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0.35442000000000001</v>
      </c>
      <c r="F13" s="43"/>
      <c r="G13" s="42">
        <f t="shared" ref="G13:G28" si="1">IF(B13="","",IFERROR(TRUNC(ROUND(D13*E13,2),2),0))</f>
        <v>0.05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0.35442000000000001</v>
      </c>
      <c r="F14" s="41"/>
      <c r="G14" s="42">
        <f t="shared" si="1"/>
        <v>0.06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1</v>
      </c>
      <c r="C15" s="38">
        <v>0.05</v>
      </c>
      <c r="D15" s="39">
        <f t="shared" si="0"/>
        <v>0.05</v>
      </c>
      <c r="E15" s="40">
        <v>0.35442000000000001</v>
      </c>
      <c r="F15" s="41"/>
      <c r="G15" s="42">
        <f t="shared" si="1"/>
        <v>0.02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0.35442000000000001</v>
      </c>
      <c r="F16" s="41"/>
      <c r="G16" s="42">
        <f t="shared" si="1"/>
        <v>0.09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1.73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0.35442000000000001</v>
      </c>
      <c r="F33" s="41"/>
      <c r="G33" s="41">
        <f>IF(B33="","",IFERROR(TRUNC(ROUND(D33*E33,2),2),0))</f>
        <v>1.61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0.35442000000000001</v>
      </c>
      <c r="F34" s="41"/>
      <c r="G34" s="41">
        <f t="shared" ref="G34:G39" si="4">IF(B34="","",IFERROR(TRUNC(ROUND(D34*E34,2),2),0))</f>
        <v>2.91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0.35442000000000001</v>
      </c>
      <c r="F35" s="41"/>
      <c r="G35" s="41">
        <f t="shared" si="4"/>
        <v>2.88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7.4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210</v>
      </c>
      <c r="B44" s="69"/>
      <c r="C44" s="70" t="s">
        <v>1</v>
      </c>
      <c r="D44" s="71">
        <v>2</v>
      </c>
      <c r="E44" s="72">
        <v>4.18</v>
      </c>
      <c r="F44" s="73"/>
      <c r="G44" s="44">
        <f>IF(D44="","",IFERROR(TRUNC(ROUND(D44*E44,2),2),0))</f>
        <v>8.36</v>
      </c>
      <c r="J44" s="74"/>
    </row>
    <row r="45" spans="1:22">
      <c r="A45" s="75" t="s">
        <v>203</v>
      </c>
      <c r="B45" s="76"/>
      <c r="C45" s="70" t="s">
        <v>1</v>
      </c>
      <c r="D45" s="71">
        <v>4</v>
      </c>
      <c r="E45" s="77">
        <v>0.44</v>
      </c>
      <c r="F45" s="43"/>
      <c r="G45" s="44">
        <f t="shared" ref="G45:G63" si="5">IF(D45="","",IFERROR(TRUNC(ROUND(D45*E45,2),2),0))</f>
        <v>1.76</v>
      </c>
      <c r="J45" s="74"/>
    </row>
    <row r="46" spans="1:22">
      <c r="A46" s="75" t="s">
        <v>264</v>
      </c>
      <c r="B46" s="76"/>
      <c r="C46" s="78" t="s">
        <v>1</v>
      </c>
      <c r="D46" s="79">
        <v>1</v>
      </c>
      <c r="E46" s="80">
        <v>10.8</v>
      </c>
      <c r="F46" s="41"/>
      <c r="G46" s="44">
        <f t="shared" si="5"/>
        <v>10.8</v>
      </c>
      <c r="J46" s="74"/>
    </row>
    <row r="47" spans="1:22">
      <c r="A47" s="75" t="s">
        <v>199</v>
      </c>
      <c r="B47" s="76"/>
      <c r="C47" s="70" t="s">
        <v>1</v>
      </c>
      <c r="D47" s="71">
        <v>4</v>
      </c>
      <c r="E47" s="80">
        <v>1.64</v>
      </c>
      <c r="F47" s="41"/>
      <c r="G47" s="44">
        <f t="shared" si="5"/>
        <v>6.56</v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27.48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37.61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2.82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2.82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43.25</v>
      </c>
      <c r="U75" t="s">
        <v>144</v>
      </c>
      <c r="V75">
        <f>+TRUNC(ROUND(G29+G40+G71+G73+G74,2),2)</f>
        <v>15.77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27.48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245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0.35442000000000001</v>
      </c>
      <c r="F12" s="41"/>
      <c r="G12" s="42">
        <f>IF(B12="","",IFERROR(TRUNC(ROUND(D12*E12,2),2),0))</f>
        <v>1.51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0.35442000000000001</v>
      </c>
      <c r="F13" s="43"/>
      <c r="G13" s="42">
        <f t="shared" ref="G13:G28" si="1">IF(B13="","",IFERROR(TRUNC(ROUND(D13*E13,2),2),0))</f>
        <v>0.05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0.35442000000000001</v>
      </c>
      <c r="F14" s="41"/>
      <c r="G14" s="42">
        <f t="shared" si="1"/>
        <v>0.06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1</v>
      </c>
      <c r="C15" s="38">
        <v>0.05</v>
      </c>
      <c r="D15" s="39">
        <f t="shared" si="0"/>
        <v>0.05</v>
      </c>
      <c r="E15" s="40">
        <v>0.35442000000000001</v>
      </c>
      <c r="F15" s="41"/>
      <c r="G15" s="42">
        <f t="shared" si="1"/>
        <v>0.02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0.35442000000000001</v>
      </c>
      <c r="F16" s="41"/>
      <c r="G16" s="42">
        <f t="shared" si="1"/>
        <v>0.09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1.73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0.35442000000000001</v>
      </c>
      <c r="F33" s="41"/>
      <c r="G33" s="41">
        <f>IF(B33="","",IFERROR(TRUNC(ROUND(D33*E33,2),2),0))</f>
        <v>1.61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0.35442000000000001</v>
      </c>
      <c r="F34" s="41"/>
      <c r="G34" s="41">
        <f t="shared" ref="G34:G39" si="4">IF(B34="","",IFERROR(TRUNC(ROUND(D34*E34,2),2),0))</f>
        <v>2.91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0.35442000000000001</v>
      </c>
      <c r="F35" s="41"/>
      <c r="G35" s="41">
        <f t="shared" si="4"/>
        <v>2.88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7.4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202</v>
      </c>
      <c r="B44" s="69"/>
      <c r="C44" s="70" t="s">
        <v>1</v>
      </c>
      <c r="D44" s="71">
        <v>2</v>
      </c>
      <c r="E44" s="72">
        <v>3.84</v>
      </c>
      <c r="F44" s="73"/>
      <c r="G44" s="44">
        <f>IF(D44="","",IFERROR(TRUNC(ROUND(D44*E44,2),2),0))</f>
        <v>7.68</v>
      </c>
      <c r="J44" s="74"/>
    </row>
    <row r="45" spans="1:22">
      <c r="A45" s="75" t="s">
        <v>203</v>
      </c>
      <c r="B45" s="76"/>
      <c r="C45" s="70" t="s">
        <v>1</v>
      </c>
      <c r="D45" s="71">
        <v>3</v>
      </c>
      <c r="E45" s="77">
        <v>0.44</v>
      </c>
      <c r="F45" s="43"/>
      <c r="G45" s="44">
        <f t="shared" ref="G45:G63" si="5">IF(D45="","",IFERROR(TRUNC(ROUND(D45*E45,2),2),0))</f>
        <v>1.32</v>
      </c>
      <c r="J45" s="74"/>
    </row>
    <row r="46" spans="1:22">
      <c r="A46" s="75" t="s">
        <v>265</v>
      </c>
      <c r="B46" s="76"/>
      <c r="C46" s="78" t="s">
        <v>1</v>
      </c>
      <c r="D46" s="79">
        <v>0</v>
      </c>
      <c r="E46" s="80">
        <v>12.75</v>
      </c>
      <c r="F46" s="41"/>
      <c r="G46" s="44">
        <f t="shared" si="5"/>
        <v>0</v>
      </c>
      <c r="J46" s="74"/>
    </row>
    <row r="47" spans="1:22">
      <c r="A47" s="75" t="s">
        <v>191</v>
      </c>
      <c r="B47" s="76"/>
      <c r="C47" s="70" t="s">
        <v>13</v>
      </c>
      <c r="D47" s="71">
        <v>8</v>
      </c>
      <c r="E47" s="80">
        <v>0.23</v>
      </c>
      <c r="F47" s="41"/>
      <c r="G47" s="44">
        <f t="shared" si="5"/>
        <v>1.84</v>
      </c>
      <c r="J47" s="74"/>
    </row>
    <row r="48" spans="1:22">
      <c r="A48" s="75" t="s">
        <v>200</v>
      </c>
      <c r="B48" s="76"/>
      <c r="C48" s="70" t="s">
        <v>13</v>
      </c>
      <c r="D48" s="71">
        <v>6</v>
      </c>
      <c r="E48" s="80">
        <v>0.45</v>
      </c>
      <c r="F48" s="41"/>
      <c r="G48" s="44">
        <f t="shared" si="5"/>
        <v>2.7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13.54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23.67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1.78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1.78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27.23</v>
      </c>
      <c r="U75" t="s">
        <v>144</v>
      </c>
      <c r="V75">
        <f>+TRUNC(ROUND(G29+G40+G71+G73+G74,2),2)</f>
        <v>13.69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13.54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32</v>
      </c>
      <c r="B7" s="105"/>
      <c r="C7" s="105"/>
      <c r="D7" s="105"/>
      <c r="E7" s="105"/>
      <c r="F7" s="21" t="s">
        <v>79</v>
      </c>
      <c r="G7" s="22" t="s">
        <v>13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1.1814E-2</v>
      </c>
      <c r="F12" s="41"/>
      <c r="G12" s="42">
        <f>IF(B12="","",IFERROR(TRUNC(ROUND(D12*E12,2),2),0))</f>
        <v>0.05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1.1814E-2</v>
      </c>
      <c r="F13" s="43"/>
      <c r="G13" s="42">
        <f t="shared" ref="G13:G28" si="1">IF(B13="","",IFERROR(TRUNC(ROUND(D13*E13,2),2),0))</f>
        <v>0.01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108</v>
      </c>
      <c r="B14" s="37">
        <v>1</v>
      </c>
      <c r="C14" s="38">
        <v>0.15</v>
      </c>
      <c r="D14" s="39">
        <f t="shared" si="0"/>
        <v>0.15</v>
      </c>
      <c r="E14" s="40">
        <v>1.1814E-2</v>
      </c>
      <c r="F14" s="41"/>
      <c r="G14" s="42">
        <f t="shared" si="1"/>
        <v>0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149</v>
      </c>
      <c r="B15" s="37">
        <v>2</v>
      </c>
      <c r="C15" s="38">
        <v>0.15</v>
      </c>
      <c r="D15" s="39">
        <f t="shared" si="0"/>
        <v>0.3</v>
      </c>
      <c r="E15" s="40">
        <v>1.1814E-2</v>
      </c>
      <c r="F15" s="41"/>
      <c r="G15" s="42">
        <f t="shared" si="1"/>
        <v>0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2</v>
      </c>
      <c r="C16" s="38">
        <v>0.17</v>
      </c>
      <c r="D16" s="39">
        <f t="shared" si="0"/>
        <v>0.34</v>
      </c>
      <c r="E16" s="40">
        <v>1.1814E-2</v>
      </c>
      <c r="F16" s="41"/>
      <c r="G16" s="42">
        <f t="shared" si="1"/>
        <v>0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2</v>
      </c>
      <c r="C17" s="38">
        <v>0.05</v>
      </c>
      <c r="D17" s="39">
        <f t="shared" si="0"/>
        <v>0.1</v>
      </c>
      <c r="E17" s="40">
        <v>1.1814E-2</v>
      </c>
      <c r="F17" s="41"/>
      <c r="G17" s="42">
        <f t="shared" si="1"/>
        <v>0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1.1814E-2</v>
      </c>
      <c r="F18" s="41"/>
      <c r="G18" s="42">
        <f t="shared" si="1"/>
        <v>0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1.1814E-2</v>
      </c>
      <c r="F33" s="41"/>
      <c r="G33" s="41">
        <f>IF(B33="","",IFERROR(TRUNC(ROUND(D33*E33,2),2),0))</f>
        <v>0.05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1.1814E-2</v>
      </c>
      <c r="F34" s="41"/>
      <c r="G34" s="41">
        <f t="shared" ref="G34:G39" si="4">IF(B34="","",IFERROR(TRUNC(ROUND(D34*E34,2),2),0))</f>
        <v>0.05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1.1814E-2</v>
      </c>
      <c r="F35" s="41"/>
      <c r="G35" s="41">
        <f t="shared" si="4"/>
        <v>0.05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0.15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175</v>
      </c>
      <c r="B44" s="69"/>
      <c r="C44" s="70" t="s">
        <v>13</v>
      </c>
      <c r="D44" s="71">
        <v>1</v>
      </c>
      <c r="E44" s="72">
        <v>0.57999999999999996</v>
      </c>
      <c r="F44" s="73"/>
      <c r="G44" s="44">
        <f>IF(D44="","",IFERROR(TRUNC(ROUND(D44*E44,2),2),0))</f>
        <v>0.57999999999999996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0.57999999999999996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0.01</v>
      </c>
      <c r="F69" s="41"/>
      <c r="G69" s="44">
        <f>IF(D69=0,"",IFERROR(TRUNC(ROUND(D69*E69,2),2),0))</f>
        <v>0.01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0.01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0.8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0.06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0.92</v>
      </c>
      <c r="U75" t="s">
        <v>144</v>
      </c>
      <c r="V75">
        <f>+TRUNC(ROUND(G29+G40+G71+G73+G74,2),2)</f>
        <v>0.34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0.57999999999999996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33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0.39379999999999998</v>
      </c>
      <c r="F12" s="41"/>
      <c r="G12" s="42">
        <f>IF(B12="","",IFERROR(TRUNC(ROUND(D12*E12,2),2),0))</f>
        <v>1.67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0.39379999999999998</v>
      </c>
      <c r="F13" s="43"/>
      <c r="G13" s="42">
        <f t="shared" ref="G13:G28" si="1">IF(B13="","",IFERROR(TRUNC(ROUND(D13*E13,2),2),0))</f>
        <v>0.12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3</v>
      </c>
      <c r="C14" s="38">
        <v>0.05</v>
      </c>
      <c r="D14" s="39">
        <f t="shared" si="0"/>
        <v>0.15</v>
      </c>
      <c r="E14" s="40">
        <v>0.39379999999999998</v>
      </c>
      <c r="F14" s="41"/>
      <c r="G14" s="42">
        <f t="shared" si="1"/>
        <v>0.06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1.85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0.39379999999999998</v>
      </c>
      <c r="F33" s="41"/>
      <c r="G33" s="41">
        <f>IF(B33="","",IFERROR(TRUNC(ROUND(D33*E33,2),2),0))</f>
        <v>1.79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0.39379999999999998</v>
      </c>
      <c r="F34" s="41"/>
      <c r="G34" s="41">
        <f t="shared" ref="G34:G39" si="4">IF(B34="","",IFERROR(TRUNC(ROUND(D34*E34,2),2),0))</f>
        <v>1.61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0.39379999999999998</v>
      </c>
      <c r="F35" s="41"/>
      <c r="G35" s="41">
        <f t="shared" si="4"/>
        <v>1.6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5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211</v>
      </c>
      <c r="B44" s="69"/>
      <c r="C44" s="70" t="s">
        <v>161</v>
      </c>
      <c r="D44" s="71">
        <v>1</v>
      </c>
      <c r="E44" s="72">
        <v>4.0999999999999996</v>
      </c>
      <c r="F44" s="73"/>
      <c r="G44" s="44">
        <f>IF(D44="","",IFERROR(TRUNC(ROUND(D44*E44,2),2),0))</f>
        <v>4.0999999999999996</v>
      </c>
      <c r="J44" s="74"/>
    </row>
    <row r="45" spans="1:22">
      <c r="A45" s="75" t="s">
        <v>212</v>
      </c>
      <c r="B45" s="76"/>
      <c r="C45" s="70" t="s">
        <v>13</v>
      </c>
      <c r="D45" s="71">
        <v>11</v>
      </c>
      <c r="E45" s="77">
        <v>2.77</v>
      </c>
      <c r="F45" s="43"/>
      <c r="G45" s="44">
        <f t="shared" ref="G45:G63" si="5">IF(D45="","",IFERROR(TRUNC(ROUND(D45*E45,2),2),0))</f>
        <v>30.47</v>
      </c>
      <c r="J45" s="74"/>
    </row>
    <row r="46" spans="1:22">
      <c r="A46" s="75" t="s">
        <v>213</v>
      </c>
      <c r="B46" s="76"/>
      <c r="C46" s="78" t="s">
        <v>1</v>
      </c>
      <c r="D46" s="79">
        <v>1</v>
      </c>
      <c r="E46" s="80">
        <v>4.2699999999999996</v>
      </c>
      <c r="F46" s="41"/>
      <c r="G46" s="44">
        <f t="shared" si="5"/>
        <v>4.2699999999999996</v>
      </c>
      <c r="J46" s="74"/>
    </row>
    <row r="47" spans="1:22" ht="25.5">
      <c r="A47" s="75" t="s">
        <v>201</v>
      </c>
      <c r="B47" s="76"/>
      <c r="C47" s="70" t="s">
        <v>1</v>
      </c>
      <c r="D47" s="71">
        <v>3</v>
      </c>
      <c r="E47" s="80">
        <v>1.63</v>
      </c>
      <c r="F47" s="41"/>
      <c r="G47" s="44">
        <f t="shared" si="5"/>
        <v>4.8899999999999997</v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43.73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3</v>
      </c>
      <c r="F69" s="41"/>
      <c r="G69" s="44">
        <f>IF(D69=0,"",IFERROR(TRUNC(ROUND(D69*E69,2),2),0))</f>
        <v>3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3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53.58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4.0199999999999996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4.0199999999999996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61.62</v>
      </c>
      <c r="U75" t="s">
        <v>144</v>
      </c>
      <c r="V75">
        <f>+TRUNC(ROUND(G29+G40+G71+G73+G74,2),2)</f>
        <v>17.89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43.73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6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149</v>
      </c>
      <c r="B12" s="37">
        <v>1</v>
      </c>
      <c r="C12" s="38">
        <v>0.15</v>
      </c>
      <c r="D12" s="39">
        <f>IF(B12="","",IFERROR(ROUND(B12*C12,5),0))</f>
        <v>0.15</v>
      </c>
      <c r="E12" s="40">
        <v>0.738375</v>
      </c>
      <c r="F12" s="41"/>
      <c r="G12" s="42">
        <f>IF(B12="","",IFERROR(TRUNC(ROUND(D12*E12,2),2),0))</f>
        <v>0.11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103</v>
      </c>
      <c r="B13" s="37">
        <v>3</v>
      </c>
      <c r="C13" s="38">
        <v>0.05</v>
      </c>
      <c r="D13" s="39">
        <f t="shared" ref="D13:D28" si="0">IF(B13="","",IFERROR(ROUND(B13*C13,5),0))</f>
        <v>0.15</v>
      </c>
      <c r="E13" s="40">
        <v>0.738375</v>
      </c>
      <c r="F13" s="43"/>
      <c r="G13" s="42">
        <f t="shared" ref="G13:G28" si="1">IF(B13="","",IFERROR(TRUNC(ROUND(D13*E13,2),2),0))</f>
        <v>0.11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/>
      <c r="B14" s="37"/>
      <c r="C14" s="38"/>
      <c r="D14" s="39" t="str">
        <f t="shared" si="0"/>
        <v/>
      </c>
      <c r="E14" s="40"/>
      <c r="F14" s="41"/>
      <c r="G14" s="42" t="str">
        <f t="shared" si="1"/>
        <v/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0.22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0.738375</v>
      </c>
      <c r="F33" s="41"/>
      <c r="G33" s="41">
        <f>IF(B33="","",IFERROR(TRUNC(ROUND(D33*E33,2),2),0))</f>
        <v>3.36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0.738375</v>
      </c>
      <c r="F34" s="41"/>
      <c r="G34" s="41">
        <f t="shared" ref="G34:G39" si="4">IF(B34="","",IFERROR(TRUNC(ROUND(D34*E34,2),2),0))</f>
        <v>3.03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0.738375</v>
      </c>
      <c r="F35" s="41"/>
      <c r="G35" s="41">
        <f t="shared" si="4"/>
        <v>3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9.39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150</v>
      </c>
      <c r="B44" s="69"/>
      <c r="C44" s="70" t="s">
        <v>1</v>
      </c>
      <c r="D44" s="71">
        <v>1</v>
      </c>
      <c r="E44" s="72">
        <v>580</v>
      </c>
      <c r="F44" s="73"/>
      <c r="G44" s="44">
        <f>IF(D44="","",IFERROR(TRUNC(ROUND(D44*E44,2),2),0))</f>
        <v>580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580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5</v>
      </c>
      <c r="F69" s="41"/>
      <c r="G69" s="44">
        <f>IF(D69=0,"",IFERROR(TRUNC(ROUND(D69*E69,2),2),0))</f>
        <v>5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5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594.61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44.6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44.6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683.81</v>
      </c>
      <c r="U75" t="s">
        <v>144</v>
      </c>
      <c r="V75">
        <f>+TRUNC(ROUND(G29+G40+G71+G73+G74,2),2)</f>
        <v>103.81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580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34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0.24612500000000001</v>
      </c>
      <c r="F12" s="41"/>
      <c r="G12" s="42">
        <f>IF(B12="","",IFERROR(TRUNC(ROUND(D12*E12,2),2),0))</f>
        <v>1.05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0.24612500000000001</v>
      </c>
      <c r="F13" s="43"/>
      <c r="G13" s="42">
        <f t="shared" ref="G13:G28" si="1">IF(B13="","",IFERROR(TRUNC(ROUND(D13*E13,2),2),0))</f>
        <v>0.04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3</v>
      </c>
      <c r="C14" s="38">
        <v>0.05</v>
      </c>
      <c r="D14" s="39">
        <f t="shared" si="0"/>
        <v>0.15</v>
      </c>
      <c r="E14" s="40">
        <v>0.24612500000000001</v>
      </c>
      <c r="F14" s="41"/>
      <c r="G14" s="42">
        <f t="shared" si="1"/>
        <v>0.04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1.1299999999999999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0.24612500000000001</v>
      </c>
      <c r="F33" s="41"/>
      <c r="G33" s="41">
        <f>IF(B33="","",IFERROR(TRUNC(ROUND(D33*E33,2),2),0))</f>
        <v>1.1200000000000001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0.24612500000000001</v>
      </c>
      <c r="F34" s="41"/>
      <c r="G34" s="41">
        <f t="shared" ref="G34:G39" si="4">IF(B34="","",IFERROR(TRUNC(ROUND(D34*E34,2),2),0))</f>
        <v>1.01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0.24612500000000001</v>
      </c>
      <c r="F35" s="41"/>
      <c r="G35" s="41">
        <f t="shared" si="4"/>
        <v>1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3.13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211</v>
      </c>
      <c r="B44" s="69"/>
      <c r="C44" s="70" t="s">
        <v>161</v>
      </c>
      <c r="D44" s="71">
        <v>1</v>
      </c>
      <c r="E44" s="72">
        <v>4.0999999999999996</v>
      </c>
      <c r="F44" s="73"/>
      <c r="G44" s="44">
        <f>IF(D44="","",IFERROR(TRUNC(ROUND(D44*E44,2),2),0))</f>
        <v>4.0999999999999996</v>
      </c>
      <c r="J44" s="74"/>
    </row>
    <row r="45" spans="1:22">
      <c r="A45" s="75" t="s">
        <v>212</v>
      </c>
      <c r="B45" s="76"/>
      <c r="C45" s="70" t="s">
        <v>13</v>
      </c>
      <c r="D45" s="71">
        <v>10</v>
      </c>
      <c r="E45" s="77">
        <v>2.77</v>
      </c>
      <c r="F45" s="43"/>
      <c r="G45" s="44">
        <f t="shared" ref="G45:G63" si="5">IF(D45="","",IFERROR(TRUNC(ROUND(D45*E45,2),2),0))</f>
        <v>27.7</v>
      </c>
      <c r="J45" s="74"/>
    </row>
    <row r="46" spans="1:22">
      <c r="A46" s="75" t="s">
        <v>213</v>
      </c>
      <c r="B46" s="76"/>
      <c r="C46" s="78" t="s">
        <v>1</v>
      </c>
      <c r="D46" s="79">
        <v>1</v>
      </c>
      <c r="E46" s="80">
        <v>4.2699999999999996</v>
      </c>
      <c r="F46" s="41"/>
      <c r="G46" s="44">
        <f t="shared" si="5"/>
        <v>4.2699999999999996</v>
      </c>
      <c r="J46" s="74"/>
    </row>
    <row r="47" spans="1:22" ht="25.5">
      <c r="A47" s="75" t="s">
        <v>201</v>
      </c>
      <c r="B47" s="76"/>
      <c r="C47" s="70" t="s">
        <v>1</v>
      </c>
      <c r="D47" s="71">
        <v>1</v>
      </c>
      <c r="E47" s="80">
        <v>1.63</v>
      </c>
      <c r="F47" s="41"/>
      <c r="G47" s="44">
        <f t="shared" si="5"/>
        <v>1.63</v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37.700000000000003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3</v>
      </c>
      <c r="F69" s="41"/>
      <c r="G69" s="44">
        <f>IF(D69=0,"",IFERROR(TRUNC(ROUND(D69*E69,2),2),0))</f>
        <v>3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3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44.96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3.37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3.37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51.7</v>
      </c>
      <c r="U75" t="s">
        <v>144</v>
      </c>
      <c r="V75">
        <f>+TRUNC(ROUND(G29+G40+G71+G73+G74,2),2)</f>
        <v>14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37.700000000000003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35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0.181148</v>
      </c>
      <c r="F12" s="41"/>
      <c r="G12" s="42">
        <f>IF(B12="","",IFERROR(TRUNC(ROUND(D12*E12,2),2),0))</f>
        <v>0.77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0.181148</v>
      </c>
      <c r="F13" s="43"/>
      <c r="G13" s="42">
        <f t="shared" ref="G13:G28" si="1">IF(B13="","",IFERROR(TRUNC(ROUND(D13*E13,2),2),0))</f>
        <v>0.05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3</v>
      </c>
      <c r="C14" s="38">
        <v>0.05</v>
      </c>
      <c r="D14" s="39">
        <f t="shared" si="0"/>
        <v>0.15</v>
      </c>
      <c r="E14" s="40">
        <v>0.181148</v>
      </c>
      <c r="F14" s="41"/>
      <c r="G14" s="42">
        <f t="shared" si="1"/>
        <v>0.03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0.85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0.181148</v>
      </c>
      <c r="F33" s="41"/>
      <c r="G33" s="41">
        <f>IF(B33="","",IFERROR(TRUNC(ROUND(D33*E33,2),2),0))</f>
        <v>0.82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0.181148</v>
      </c>
      <c r="F34" s="41"/>
      <c r="G34" s="41">
        <f t="shared" ref="G34:G39" si="4">IF(B34="","",IFERROR(TRUNC(ROUND(D34*E34,2),2),0))</f>
        <v>0.74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0.181148</v>
      </c>
      <c r="F35" s="41"/>
      <c r="G35" s="41">
        <f t="shared" si="4"/>
        <v>0.74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2.2999999999999998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211</v>
      </c>
      <c r="B44" s="69"/>
      <c r="C44" s="70" t="s">
        <v>161</v>
      </c>
      <c r="D44" s="71">
        <v>1</v>
      </c>
      <c r="E44" s="72">
        <v>4.0999999999999996</v>
      </c>
      <c r="F44" s="73"/>
      <c r="G44" s="44">
        <f>IF(D44="","",IFERROR(TRUNC(ROUND(D44*E44,2),2),0))</f>
        <v>4.0999999999999996</v>
      </c>
      <c r="J44" s="74"/>
    </row>
    <row r="45" spans="1:22">
      <c r="A45" s="75" t="s">
        <v>214</v>
      </c>
      <c r="B45" s="76"/>
      <c r="C45" s="70" t="s">
        <v>13</v>
      </c>
      <c r="D45" s="71">
        <v>2</v>
      </c>
      <c r="E45" s="77">
        <v>1.31</v>
      </c>
      <c r="F45" s="43"/>
      <c r="G45" s="44">
        <f t="shared" ref="G45:G63" si="5">IF(D45="","",IFERROR(TRUNC(ROUND(D45*E45,2),2),0))</f>
        <v>2.62</v>
      </c>
      <c r="J45" s="74"/>
    </row>
    <row r="46" spans="1:22">
      <c r="A46" s="75" t="s">
        <v>215</v>
      </c>
      <c r="B46" s="76"/>
      <c r="C46" s="78" t="s">
        <v>13</v>
      </c>
      <c r="D46" s="79">
        <v>2</v>
      </c>
      <c r="E46" s="80">
        <v>1.5</v>
      </c>
      <c r="F46" s="41"/>
      <c r="G46" s="44">
        <f t="shared" si="5"/>
        <v>3</v>
      </c>
      <c r="J46" s="74"/>
    </row>
    <row r="47" spans="1:22">
      <c r="A47" s="75" t="s">
        <v>216</v>
      </c>
      <c r="B47" s="76"/>
      <c r="C47" s="70" t="s">
        <v>1</v>
      </c>
      <c r="D47" s="71">
        <v>2</v>
      </c>
      <c r="E47" s="80">
        <v>0.5</v>
      </c>
      <c r="F47" s="41"/>
      <c r="G47" s="44">
        <f t="shared" si="5"/>
        <v>1</v>
      </c>
      <c r="J47" s="74"/>
    </row>
    <row r="48" spans="1:22" ht="25.5">
      <c r="A48" s="75" t="s">
        <v>217</v>
      </c>
      <c r="B48" s="76"/>
      <c r="C48" s="70" t="s">
        <v>1</v>
      </c>
      <c r="D48" s="71">
        <v>1</v>
      </c>
      <c r="E48" s="80">
        <v>1</v>
      </c>
      <c r="F48" s="41"/>
      <c r="G48" s="44">
        <f t="shared" si="5"/>
        <v>1</v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11.72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15.87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1.19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1.19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18.25</v>
      </c>
      <c r="U75" t="s">
        <v>144</v>
      </c>
      <c r="V75">
        <f>+TRUNC(ROUND(G29+G40+G71+G73+G74,2),2)</f>
        <v>6.53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11.72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36</v>
      </c>
      <c r="B7" s="105"/>
      <c r="C7" s="105"/>
      <c r="D7" s="105"/>
      <c r="E7" s="105"/>
      <c r="F7" s="21" t="s">
        <v>79</v>
      </c>
      <c r="G7" s="22" t="s">
        <v>13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3.4458000000000003E-2</v>
      </c>
      <c r="F12" s="41"/>
      <c r="G12" s="42">
        <f>IF(B12="","",IFERROR(TRUNC(ROUND(D12*E12,2),2),0))</f>
        <v>0.15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153</v>
      </c>
      <c r="B13" s="37">
        <v>1</v>
      </c>
      <c r="C13" s="38">
        <v>1</v>
      </c>
      <c r="D13" s="39">
        <f t="shared" ref="D13:D28" si="0">IF(B13="","",IFERROR(ROUND(B13*C13,5),0))</f>
        <v>1</v>
      </c>
      <c r="E13" s="40">
        <v>3.4458000000000003E-2</v>
      </c>
      <c r="F13" s="43"/>
      <c r="G13" s="42">
        <f t="shared" ref="G13:G28" si="1">IF(B13="","",IFERROR(TRUNC(ROUND(D13*E13,2),2),0))</f>
        <v>0.03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156</v>
      </c>
      <c r="B14" s="37">
        <v>1</v>
      </c>
      <c r="C14" s="38">
        <v>0.5</v>
      </c>
      <c r="D14" s="39">
        <f t="shared" si="0"/>
        <v>0.5</v>
      </c>
      <c r="E14" s="40">
        <v>3.4458000000000003E-2</v>
      </c>
      <c r="F14" s="41"/>
      <c r="G14" s="42">
        <f t="shared" si="1"/>
        <v>0.02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103</v>
      </c>
      <c r="B15" s="37">
        <v>5</v>
      </c>
      <c r="C15" s="38">
        <v>0.05</v>
      </c>
      <c r="D15" s="39">
        <f t="shared" si="0"/>
        <v>0.25</v>
      </c>
      <c r="E15" s="40">
        <v>3.4458000000000003E-2</v>
      </c>
      <c r="F15" s="41"/>
      <c r="G15" s="42">
        <f t="shared" si="1"/>
        <v>0.01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0.21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3.4458000000000003E-2</v>
      </c>
      <c r="F33" s="41"/>
      <c r="G33" s="41">
        <f>IF(B33="","",IFERROR(TRUNC(ROUND(D33*E33,2),2),0))</f>
        <v>0.16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3.4458000000000003E-2</v>
      </c>
      <c r="F34" s="41"/>
      <c r="G34" s="41">
        <f t="shared" ref="G34:G39" si="4">IF(B34="","",IFERROR(TRUNC(ROUND(D34*E34,2),2),0))</f>
        <v>0.28000000000000003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3.4458000000000003E-2</v>
      </c>
      <c r="F35" s="41"/>
      <c r="G35" s="41">
        <f t="shared" si="4"/>
        <v>0.28000000000000003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0.72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0.1</v>
      </c>
      <c r="F69" s="41"/>
      <c r="G69" s="44">
        <f>IF(D69=0,"",IFERROR(TRUNC(ROUND(D69*E69,2),2),0))</f>
        <v>0.1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1.03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1.19</v>
      </c>
      <c r="U75" t="s">
        <v>144</v>
      </c>
      <c r="V75">
        <f>+TRUNC(ROUND(G29+G40+G71+G73+G74,2),2)</f>
        <v>1.19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37</v>
      </c>
      <c r="B7" s="105"/>
      <c r="C7" s="105"/>
      <c r="D7" s="105"/>
      <c r="E7" s="105"/>
      <c r="F7" s="21" t="s">
        <v>79</v>
      </c>
      <c r="G7" s="22" t="s">
        <v>13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2.5597000000000002E-2</v>
      </c>
      <c r="F12" s="41"/>
      <c r="G12" s="42">
        <f>IF(B12="","",IFERROR(TRUNC(ROUND(D12*E12,2),2),0))</f>
        <v>0.11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153</v>
      </c>
      <c r="B13" s="37">
        <v>1</v>
      </c>
      <c r="C13" s="38">
        <v>1</v>
      </c>
      <c r="D13" s="39">
        <f t="shared" ref="D13:D28" si="0">IF(B13="","",IFERROR(ROUND(B13*C13,5),0))</f>
        <v>1</v>
      </c>
      <c r="E13" s="40">
        <v>2.5597000000000002E-2</v>
      </c>
      <c r="F13" s="43"/>
      <c r="G13" s="42">
        <f t="shared" ref="G13:G28" si="1">IF(B13="","",IFERROR(TRUNC(ROUND(D13*E13,2),2),0))</f>
        <v>0.03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156</v>
      </c>
      <c r="B14" s="37">
        <v>1</v>
      </c>
      <c r="C14" s="38">
        <v>0.5</v>
      </c>
      <c r="D14" s="39">
        <f t="shared" si="0"/>
        <v>0.5</v>
      </c>
      <c r="E14" s="40">
        <v>2.5597000000000002E-2</v>
      </c>
      <c r="F14" s="41"/>
      <c r="G14" s="42">
        <f t="shared" si="1"/>
        <v>0.01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103</v>
      </c>
      <c r="B15" s="37">
        <v>5</v>
      </c>
      <c r="C15" s="38">
        <v>0.05</v>
      </c>
      <c r="D15" s="39">
        <f t="shared" si="0"/>
        <v>0.25</v>
      </c>
      <c r="E15" s="40">
        <v>2.5597000000000002E-2</v>
      </c>
      <c r="F15" s="41"/>
      <c r="G15" s="42">
        <f t="shared" si="1"/>
        <v>0.01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0.16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2.5597000000000002E-2</v>
      </c>
      <c r="F33" s="41"/>
      <c r="G33" s="41">
        <f>IF(B33="","",IFERROR(TRUNC(ROUND(D33*E33,2),2),0))</f>
        <v>0.12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2.5597000000000002E-2</v>
      </c>
      <c r="F34" s="41"/>
      <c r="G34" s="41">
        <f t="shared" ref="G34:G39" si="4">IF(B34="","",IFERROR(TRUNC(ROUND(D34*E34,2),2),0))</f>
        <v>0.21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2.5597000000000002E-2</v>
      </c>
      <c r="F35" s="41"/>
      <c r="G35" s="41">
        <f t="shared" si="4"/>
        <v>0.21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0.54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0.1</v>
      </c>
      <c r="F69" s="41"/>
      <c r="G69" s="44">
        <f>IF(D69=0,"",IFERROR(TRUNC(ROUND(D69*E69,2),2),0))</f>
        <v>0.1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0.8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0.06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0.92</v>
      </c>
      <c r="U75" t="s">
        <v>144</v>
      </c>
      <c r="V75">
        <f>+TRUNC(ROUND(G29+G40+G71+G73+G74,2),2)</f>
        <v>0.92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38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103</v>
      </c>
      <c r="B12" s="37">
        <v>3</v>
      </c>
      <c r="C12" s="38">
        <v>0.05</v>
      </c>
      <c r="D12" s="39">
        <f>IF(B12="","",IFERROR(ROUND(B12*C12,5),0))</f>
        <v>0.15</v>
      </c>
      <c r="E12" s="40">
        <v>0.37411</v>
      </c>
      <c r="F12" s="41"/>
      <c r="G12" s="42">
        <f>IF(B12="","",IFERROR(TRUNC(ROUND(D12*E12,2),2),0))</f>
        <v>0.06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/>
      <c r="B13" s="37"/>
      <c r="C13" s="38"/>
      <c r="D13" s="39" t="str">
        <f t="shared" ref="D13:D28" si="0">IF(B13="","",IFERROR(ROUND(B13*C13,5),0))</f>
        <v/>
      </c>
      <c r="E13" s="40"/>
      <c r="F13" s="43"/>
      <c r="G13" s="42" t="str">
        <f t="shared" ref="G13:G28" si="1">IF(B13="","",IFERROR(TRUNC(ROUND(D13*E13,2),2),0))</f>
        <v/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/>
      <c r="B14" s="37"/>
      <c r="C14" s="38"/>
      <c r="D14" s="39" t="str">
        <f t="shared" si="0"/>
        <v/>
      </c>
      <c r="E14" s="40"/>
      <c r="F14" s="41"/>
      <c r="G14" s="42" t="str">
        <f t="shared" si="1"/>
        <v/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0.37411</v>
      </c>
      <c r="F33" s="41"/>
      <c r="G33" s="41">
        <f>IF(B33="","",IFERROR(TRUNC(ROUND(D33*E33,2),2),0))</f>
        <v>1.7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0.37411</v>
      </c>
      <c r="F34" s="41"/>
      <c r="G34" s="41">
        <f t="shared" ref="G34:G39" si="4">IF(B34="","",IFERROR(TRUNC(ROUND(D34*E34,2),2),0))</f>
        <v>1.53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0.37411</v>
      </c>
      <c r="F35" s="41"/>
      <c r="G35" s="41">
        <f t="shared" si="4"/>
        <v>1.52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4.75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0.1</v>
      </c>
      <c r="F69" s="41"/>
      <c r="G69" s="44">
        <f>IF(D69=0,"",IFERROR(TRUNC(ROUND(D69*E69,2),2),0))</f>
        <v>0.1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4.91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0.37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0.37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5.65</v>
      </c>
      <c r="U75" t="s">
        <v>144</v>
      </c>
      <c r="V75">
        <f>+TRUNC(ROUND(G29+G40+G71+G73+G74,2),2)</f>
        <v>5.65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67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0.37411</v>
      </c>
      <c r="F12" s="41"/>
      <c r="G12" s="42">
        <f>IF(B12="","",IFERROR(TRUNC(ROUND(D12*E12,2),2),0))</f>
        <v>1.59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0.37411</v>
      </c>
      <c r="F13" s="43"/>
      <c r="G13" s="42">
        <f t="shared" ref="G13:G28" si="1">IF(B13="","",IFERROR(TRUNC(ROUND(D13*E13,2),2),0))</f>
        <v>0.06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2</v>
      </c>
      <c r="C14" s="38">
        <v>0.05</v>
      </c>
      <c r="D14" s="39">
        <f t="shared" si="0"/>
        <v>0.1</v>
      </c>
      <c r="E14" s="40">
        <v>0.37411</v>
      </c>
      <c r="F14" s="41"/>
      <c r="G14" s="42">
        <f t="shared" si="1"/>
        <v>0.04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1.69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0.37411</v>
      </c>
      <c r="F33" s="41"/>
      <c r="G33" s="41">
        <f>IF(B33="","",IFERROR(TRUNC(ROUND(D33*E33,2),2),0))</f>
        <v>1.7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0.37411</v>
      </c>
      <c r="F34" s="41"/>
      <c r="G34" s="41">
        <f t="shared" ref="G34:G39" si="4">IF(B34="","",IFERROR(TRUNC(ROUND(D34*E34,2),2),0))</f>
        <v>1.53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3.23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218</v>
      </c>
      <c r="B44" s="69"/>
      <c r="C44" s="70" t="s">
        <v>1</v>
      </c>
      <c r="D44" s="71">
        <v>1</v>
      </c>
      <c r="E44" s="72">
        <v>33</v>
      </c>
      <c r="F44" s="73"/>
      <c r="G44" s="44">
        <f>IF(D44="","",IFERROR(TRUNC(ROUND(D44*E44,2),2),0))</f>
        <v>33</v>
      </c>
      <c r="J44" s="74"/>
    </row>
    <row r="45" spans="1:22">
      <c r="A45" s="75" t="s">
        <v>219</v>
      </c>
      <c r="B45" s="76"/>
      <c r="C45" s="70" t="s">
        <v>1</v>
      </c>
      <c r="D45" s="71">
        <v>1</v>
      </c>
      <c r="E45" s="77">
        <v>12</v>
      </c>
      <c r="F45" s="43"/>
      <c r="G45" s="44">
        <f t="shared" ref="G45:G63" si="5">IF(D45="","",IFERROR(TRUNC(ROUND(D45*E45,2),2),0))</f>
        <v>12</v>
      </c>
      <c r="J45" s="74"/>
    </row>
    <row r="46" spans="1:22">
      <c r="A46" s="75" t="s">
        <v>220</v>
      </c>
      <c r="B46" s="76"/>
      <c r="C46" s="78" t="s">
        <v>1</v>
      </c>
      <c r="D46" s="79">
        <v>1</v>
      </c>
      <c r="E46" s="80">
        <v>1.5</v>
      </c>
      <c r="F46" s="41"/>
      <c r="G46" s="44">
        <f t="shared" si="5"/>
        <v>1.5</v>
      </c>
      <c r="J46" s="74"/>
    </row>
    <row r="47" spans="1:22">
      <c r="A47" s="75" t="s">
        <v>221</v>
      </c>
      <c r="B47" s="76"/>
      <c r="C47" s="70" t="s">
        <v>1</v>
      </c>
      <c r="D47" s="71">
        <v>1</v>
      </c>
      <c r="E47" s="80">
        <v>5</v>
      </c>
      <c r="F47" s="41"/>
      <c r="G47" s="44">
        <f t="shared" si="5"/>
        <v>5</v>
      </c>
      <c r="J47" s="74"/>
    </row>
    <row r="48" spans="1:22">
      <c r="A48" s="75" t="s">
        <v>222</v>
      </c>
      <c r="B48" s="76"/>
      <c r="C48" s="70" t="s">
        <v>1</v>
      </c>
      <c r="D48" s="71">
        <v>1</v>
      </c>
      <c r="E48" s="80">
        <v>1</v>
      </c>
      <c r="F48" s="41"/>
      <c r="G48" s="44">
        <f t="shared" si="5"/>
        <v>1</v>
      </c>
      <c r="J48" s="74"/>
    </row>
    <row r="49" spans="1:10" ht="25.5">
      <c r="A49" s="75" t="s">
        <v>223</v>
      </c>
      <c r="B49" s="76"/>
      <c r="C49" s="70" t="s">
        <v>1</v>
      </c>
      <c r="D49" s="71">
        <v>1</v>
      </c>
      <c r="E49" s="80">
        <v>5.5</v>
      </c>
      <c r="F49" s="41"/>
      <c r="G49" s="44">
        <f t="shared" si="5"/>
        <v>5.5</v>
      </c>
      <c r="J49" s="74"/>
    </row>
    <row r="50" spans="1:10">
      <c r="A50" s="75" t="s">
        <v>224</v>
      </c>
      <c r="B50" s="76"/>
      <c r="C50" s="70" t="s">
        <v>13</v>
      </c>
      <c r="D50" s="71">
        <v>3</v>
      </c>
      <c r="E50" s="80">
        <v>1.88</v>
      </c>
      <c r="F50" s="41"/>
      <c r="G50" s="44">
        <f t="shared" si="5"/>
        <v>5.64</v>
      </c>
      <c r="J50" s="74"/>
    </row>
    <row r="51" spans="1:10" ht="25.5">
      <c r="A51" s="75" t="s">
        <v>225</v>
      </c>
      <c r="B51" s="76"/>
      <c r="C51" s="70" t="s">
        <v>226</v>
      </c>
      <c r="D51" s="71">
        <v>1</v>
      </c>
      <c r="E51" s="80">
        <v>2</v>
      </c>
      <c r="F51" s="41"/>
      <c r="G51" s="44">
        <f t="shared" si="5"/>
        <v>2</v>
      </c>
      <c r="J51" s="74"/>
    </row>
    <row r="52" spans="1:10" ht="25.5">
      <c r="A52" s="75" t="s">
        <v>201</v>
      </c>
      <c r="B52" s="76"/>
      <c r="C52" s="70" t="s">
        <v>1</v>
      </c>
      <c r="D52" s="71">
        <v>3</v>
      </c>
      <c r="E52" s="80">
        <v>1.63</v>
      </c>
      <c r="F52" s="41"/>
      <c r="G52" s="44">
        <f t="shared" si="5"/>
        <v>4.8899999999999997</v>
      </c>
      <c r="J52" s="74"/>
    </row>
    <row r="53" spans="1:10">
      <c r="A53" s="75" t="s">
        <v>227</v>
      </c>
      <c r="B53" s="76"/>
      <c r="C53" s="70" t="s">
        <v>1</v>
      </c>
      <c r="D53" s="71">
        <v>2</v>
      </c>
      <c r="E53" s="80">
        <v>1</v>
      </c>
      <c r="F53" s="41"/>
      <c r="G53" s="44">
        <f t="shared" si="5"/>
        <v>2</v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72.53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78.45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2.5000000000000001E-2</v>
      </c>
      <c r="G73" s="52">
        <f>TRUNC(ROUND(G72*F73,2),2)</f>
        <v>1.96</v>
      </c>
    </row>
    <row r="74" spans="1:22">
      <c r="A74" s="137"/>
      <c r="B74" s="138"/>
      <c r="C74" s="141" t="s">
        <v>142</v>
      </c>
      <c r="D74" s="113"/>
      <c r="E74" s="113"/>
      <c r="F74" s="87">
        <v>2.5000000000000001E-2</v>
      </c>
      <c r="G74" s="52">
        <f>TRUNC(ROUND(G72*F74,2),2)</f>
        <v>1.96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82.37</v>
      </c>
      <c r="U75" t="s">
        <v>144</v>
      </c>
      <c r="V75">
        <f>+TRUNC(ROUND(G29+G40+G71+G73+G74,2),2)</f>
        <v>9.84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72.53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68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0.37411</v>
      </c>
      <c r="F12" s="41"/>
      <c r="G12" s="42">
        <f>IF(B12="","",IFERROR(TRUNC(ROUND(D12*E12,2),2),0))</f>
        <v>1.59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0.37411</v>
      </c>
      <c r="F13" s="43"/>
      <c r="G13" s="42">
        <f t="shared" ref="G13:G28" si="1">IF(B13="","",IFERROR(TRUNC(ROUND(D13*E13,2),2),0))</f>
        <v>0.06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2</v>
      </c>
      <c r="C14" s="38">
        <v>0.05</v>
      </c>
      <c r="D14" s="39">
        <f t="shared" si="0"/>
        <v>0.1</v>
      </c>
      <c r="E14" s="40">
        <v>0.37411</v>
      </c>
      <c r="F14" s="41"/>
      <c r="G14" s="42">
        <f t="shared" si="1"/>
        <v>0.04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1.69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0.37411</v>
      </c>
      <c r="F33" s="41"/>
      <c r="G33" s="41">
        <f>IF(B33="","",IFERROR(TRUNC(ROUND(D33*E33,2),2),0))</f>
        <v>1.7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0.37411</v>
      </c>
      <c r="F34" s="41"/>
      <c r="G34" s="41">
        <f t="shared" ref="G34:G39" si="4">IF(B34="","",IFERROR(TRUNC(ROUND(D34*E34,2),2),0))</f>
        <v>1.53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3.23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218</v>
      </c>
      <c r="B44" s="69"/>
      <c r="C44" s="70" t="s">
        <v>1</v>
      </c>
      <c r="D44" s="71">
        <v>1</v>
      </c>
      <c r="E44" s="72">
        <v>33</v>
      </c>
      <c r="F44" s="73"/>
      <c r="G44" s="44">
        <f>IF(D44="","",IFERROR(TRUNC(ROUND(D44*E44,2),2),0))</f>
        <v>33</v>
      </c>
      <c r="J44" s="74"/>
    </row>
    <row r="45" spans="1:22">
      <c r="A45" s="75" t="s">
        <v>228</v>
      </c>
      <c r="B45" s="76"/>
      <c r="C45" s="70" t="s">
        <v>1</v>
      </c>
      <c r="D45" s="71">
        <v>1</v>
      </c>
      <c r="E45" s="77">
        <v>4</v>
      </c>
      <c r="F45" s="43"/>
      <c r="G45" s="44">
        <f t="shared" ref="G45:G63" si="5">IF(D45="","",IFERROR(TRUNC(ROUND(D45*E45,2),2),0))</f>
        <v>4</v>
      </c>
      <c r="J45" s="74"/>
    </row>
    <row r="46" spans="1:22">
      <c r="A46" s="75" t="s">
        <v>220</v>
      </c>
      <c r="B46" s="76"/>
      <c r="C46" s="78" t="s">
        <v>1</v>
      </c>
      <c r="D46" s="79">
        <v>1</v>
      </c>
      <c r="E46" s="80">
        <v>1.5</v>
      </c>
      <c r="F46" s="41"/>
      <c r="G46" s="44">
        <f t="shared" si="5"/>
        <v>1.5</v>
      </c>
      <c r="J46" s="74"/>
    </row>
    <row r="47" spans="1:22">
      <c r="A47" s="75" t="s">
        <v>221</v>
      </c>
      <c r="B47" s="76"/>
      <c r="C47" s="70" t="s">
        <v>1</v>
      </c>
      <c r="D47" s="71">
        <v>1</v>
      </c>
      <c r="E47" s="80">
        <v>5</v>
      </c>
      <c r="F47" s="41"/>
      <c r="G47" s="44">
        <f t="shared" si="5"/>
        <v>5</v>
      </c>
      <c r="J47" s="74"/>
    </row>
    <row r="48" spans="1:22">
      <c r="A48" s="75" t="s">
        <v>222</v>
      </c>
      <c r="B48" s="76"/>
      <c r="C48" s="70" t="s">
        <v>1</v>
      </c>
      <c r="D48" s="71">
        <v>1</v>
      </c>
      <c r="E48" s="80">
        <v>1</v>
      </c>
      <c r="F48" s="41"/>
      <c r="G48" s="44">
        <f t="shared" si="5"/>
        <v>1</v>
      </c>
      <c r="J48" s="74"/>
    </row>
    <row r="49" spans="1:10" ht="25.5">
      <c r="A49" s="75" t="s">
        <v>223</v>
      </c>
      <c r="B49" s="76"/>
      <c r="C49" s="70" t="s">
        <v>1</v>
      </c>
      <c r="D49" s="71">
        <v>1</v>
      </c>
      <c r="E49" s="80">
        <v>5.5</v>
      </c>
      <c r="F49" s="41"/>
      <c r="G49" s="44">
        <f t="shared" si="5"/>
        <v>5.5</v>
      </c>
      <c r="J49" s="74"/>
    </row>
    <row r="50" spans="1:10">
      <c r="A50" s="75" t="s">
        <v>224</v>
      </c>
      <c r="B50" s="76"/>
      <c r="C50" s="70" t="s">
        <v>13</v>
      </c>
      <c r="D50" s="71">
        <v>3</v>
      </c>
      <c r="E50" s="80">
        <v>1.88</v>
      </c>
      <c r="F50" s="41"/>
      <c r="G50" s="44">
        <f t="shared" si="5"/>
        <v>5.64</v>
      </c>
      <c r="J50" s="74"/>
    </row>
    <row r="51" spans="1:10" ht="25.5">
      <c r="A51" s="75" t="s">
        <v>225</v>
      </c>
      <c r="B51" s="76"/>
      <c r="C51" s="70" t="s">
        <v>226</v>
      </c>
      <c r="D51" s="71">
        <v>1</v>
      </c>
      <c r="E51" s="80">
        <v>2</v>
      </c>
      <c r="F51" s="41"/>
      <c r="G51" s="44">
        <f t="shared" si="5"/>
        <v>2</v>
      </c>
      <c r="J51" s="74"/>
    </row>
    <row r="52" spans="1:10" ht="25.5">
      <c r="A52" s="75" t="s">
        <v>201</v>
      </c>
      <c r="B52" s="76"/>
      <c r="C52" s="70" t="s">
        <v>1</v>
      </c>
      <c r="D52" s="71">
        <v>3</v>
      </c>
      <c r="E52" s="80">
        <v>1.63</v>
      </c>
      <c r="F52" s="41"/>
      <c r="G52" s="44">
        <f t="shared" si="5"/>
        <v>4.8899999999999997</v>
      </c>
      <c r="J52" s="74"/>
    </row>
    <row r="53" spans="1:10">
      <c r="A53" s="75" t="s">
        <v>227</v>
      </c>
      <c r="B53" s="76"/>
      <c r="C53" s="70" t="s">
        <v>1</v>
      </c>
      <c r="D53" s="71">
        <v>2</v>
      </c>
      <c r="E53" s="80">
        <v>1</v>
      </c>
      <c r="F53" s="41"/>
      <c r="G53" s="44">
        <f t="shared" si="5"/>
        <v>2</v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64.53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70.45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2.5000000000000001E-2</v>
      </c>
      <c r="G73" s="52">
        <f>TRUNC(ROUND(G72*F73,2),2)</f>
        <v>1.76</v>
      </c>
    </row>
    <row r="74" spans="1:22">
      <c r="A74" s="137"/>
      <c r="B74" s="138"/>
      <c r="C74" s="141" t="s">
        <v>142</v>
      </c>
      <c r="D74" s="113"/>
      <c r="E74" s="113"/>
      <c r="F74" s="87">
        <v>2.5000000000000001E-2</v>
      </c>
      <c r="G74" s="52">
        <f>TRUNC(ROUND(G72*F74,2),2)</f>
        <v>1.76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73.97</v>
      </c>
      <c r="U75" t="s">
        <v>144</v>
      </c>
      <c r="V75">
        <f>+TRUNC(ROUND(G29+G40+G71+G73+G74,2),2)</f>
        <v>9.44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64.53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39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103</v>
      </c>
      <c r="B12" s="37">
        <v>3</v>
      </c>
      <c r="C12" s="38">
        <v>0.05</v>
      </c>
      <c r="D12" s="39">
        <f>IF(B12="","",IFERROR(ROUND(B12*C12,5),0))</f>
        <v>0.15</v>
      </c>
      <c r="E12" s="40">
        <v>1.2798499999999999</v>
      </c>
      <c r="F12" s="41"/>
      <c r="G12" s="42">
        <f>IF(B12="","",IFERROR(TRUNC(ROUND(D12*E12,2),2),0))</f>
        <v>0.19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/>
      <c r="B13" s="37"/>
      <c r="C13" s="38"/>
      <c r="D13" s="39" t="str">
        <f t="shared" ref="D13:D28" si="0">IF(B13="","",IFERROR(ROUND(B13*C13,5),0))</f>
        <v/>
      </c>
      <c r="E13" s="40"/>
      <c r="F13" s="43"/>
      <c r="G13" s="42" t="str">
        <f t="shared" ref="G13:G28" si="1">IF(B13="","",IFERROR(TRUNC(ROUND(D13*E13,2),2),0))</f>
        <v/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/>
      <c r="B14" s="37"/>
      <c r="C14" s="38"/>
      <c r="D14" s="39" t="str">
        <f t="shared" si="0"/>
        <v/>
      </c>
      <c r="E14" s="40"/>
      <c r="F14" s="41"/>
      <c r="G14" s="42" t="str">
        <f t="shared" si="1"/>
        <v/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0.19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1.2798499999999999</v>
      </c>
      <c r="F33" s="41"/>
      <c r="G33" s="41">
        <f>IF(B33="","",IFERROR(TRUNC(ROUND(D33*E33,2),2),0))</f>
        <v>5.82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1.2798499999999999</v>
      </c>
      <c r="F34" s="41"/>
      <c r="G34" s="41">
        <f t="shared" ref="G34:G39" si="4">IF(B34="","",IFERROR(TRUNC(ROUND(D34*E34,2),2),0))</f>
        <v>5.25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1.2798499999999999</v>
      </c>
      <c r="F35" s="41"/>
      <c r="G35" s="41">
        <f t="shared" si="4"/>
        <v>5.2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16.27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201</v>
      </c>
      <c r="B44" s="69"/>
      <c r="C44" s="70" t="s">
        <v>1</v>
      </c>
      <c r="D44" s="71">
        <v>3</v>
      </c>
      <c r="E44" s="72">
        <v>1.63</v>
      </c>
      <c r="F44" s="73"/>
      <c r="G44" s="44">
        <f>IF(D44="","",IFERROR(TRUNC(ROUND(D44*E44,2),2),0))</f>
        <v>4.8899999999999997</v>
      </c>
      <c r="J44" s="74"/>
    </row>
    <row r="45" spans="1:22">
      <c r="A45" s="75" t="s">
        <v>227</v>
      </c>
      <c r="B45" s="76"/>
      <c r="C45" s="70" t="s">
        <v>1</v>
      </c>
      <c r="D45" s="71">
        <v>1</v>
      </c>
      <c r="E45" s="77">
        <v>1</v>
      </c>
      <c r="F45" s="43"/>
      <c r="G45" s="44">
        <f t="shared" ref="G45:G63" si="5">IF(D45="","",IFERROR(TRUNC(ROUND(D45*E45,2),2),0))</f>
        <v>1</v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5.89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0.5</v>
      </c>
      <c r="F69" s="41"/>
      <c r="G69" s="44">
        <f>IF(D69=0,"",IFERROR(TRUNC(ROUND(D69*E69,2),2),0))</f>
        <v>0.5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0.5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22.85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1.71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1.71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26.27</v>
      </c>
      <c r="U75" t="s">
        <v>144</v>
      </c>
      <c r="V75">
        <f>+TRUNC(ROUND(G29+G40+G71+G73+G74,2),2)</f>
        <v>20.38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5.89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40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0.43646200000000002</v>
      </c>
      <c r="F12" s="41"/>
      <c r="G12" s="42">
        <f>IF(B12="","",IFERROR(TRUNC(ROUND(D12*E12,2),2),0))</f>
        <v>1.85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0.43646200000000002</v>
      </c>
      <c r="F13" s="43"/>
      <c r="G13" s="42">
        <f t="shared" ref="G13:G28" si="1">IF(B13="","",IFERROR(TRUNC(ROUND(D13*E13,2),2),0))</f>
        <v>0.22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0.43646200000000002</v>
      </c>
      <c r="F14" s="41"/>
      <c r="G14" s="42">
        <f t="shared" si="1"/>
        <v>7.0000000000000007E-2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158</v>
      </c>
      <c r="B15" s="37">
        <v>1</v>
      </c>
      <c r="C15" s="38">
        <v>0.17</v>
      </c>
      <c r="D15" s="39">
        <f t="shared" si="0"/>
        <v>0.17</v>
      </c>
      <c r="E15" s="40">
        <v>0.43646200000000002</v>
      </c>
      <c r="F15" s="41"/>
      <c r="G15" s="42">
        <f t="shared" si="1"/>
        <v>7.0000000000000007E-2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159</v>
      </c>
      <c r="B16" s="37">
        <v>1</v>
      </c>
      <c r="C16" s="38">
        <v>0.05</v>
      </c>
      <c r="D16" s="39">
        <f t="shared" si="0"/>
        <v>0.05</v>
      </c>
      <c r="E16" s="40">
        <v>0.43646200000000002</v>
      </c>
      <c r="F16" s="41"/>
      <c r="G16" s="42">
        <f t="shared" si="1"/>
        <v>0.02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3</v>
      </c>
      <c r="C17" s="38">
        <v>0.05</v>
      </c>
      <c r="D17" s="39">
        <f t="shared" si="0"/>
        <v>0.15</v>
      </c>
      <c r="E17" s="40">
        <v>0.43646200000000002</v>
      </c>
      <c r="F17" s="41"/>
      <c r="G17" s="42">
        <f t="shared" si="1"/>
        <v>7.0000000000000007E-2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2.2999999999999998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0.43646200000000002</v>
      </c>
      <c r="F33" s="41"/>
      <c r="G33" s="41">
        <f>IF(B33="","",IFERROR(TRUNC(ROUND(D33*E33,2),2),0))</f>
        <v>1.99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0.43646200000000002</v>
      </c>
      <c r="F34" s="41"/>
      <c r="G34" s="41">
        <f t="shared" ref="G34:G39" si="4">IF(B34="","",IFERROR(TRUNC(ROUND(D34*E34,2),2),0))</f>
        <v>1.79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0.43646200000000002</v>
      </c>
      <c r="F35" s="41"/>
      <c r="G35" s="41">
        <f t="shared" si="4"/>
        <v>1.77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5.55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0.5</v>
      </c>
      <c r="F69" s="41"/>
      <c r="G69" s="44">
        <f>IF(D69=0,"",IFERROR(TRUNC(ROUND(D69*E69,2),2),0))</f>
        <v>0.5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0.5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8.35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0.63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0.63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9.61</v>
      </c>
      <c r="U75" t="s">
        <v>144</v>
      </c>
      <c r="V75">
        <f>+TRUNC(ROUND(G29+G40+G71+G73+G74,2),2)</f>
        <v>9.61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41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149</v>
      </c>
      <c r="B12" s="37">
        <v>1</v>
      </c>
      <c r="C12" s="38">
        <v>0.15</v>
      </c>
      <c r="D12" s="39">
        <f>IF(B12="","",IFERROR(ROUND(B12*C12,5),0))</f>
        <v>0.15</v>
      </c>
      <c r="E12" s="40">
        <v>0.27566000000000002</v>
      </c>
      <c r="F12" s="41"/>
      <c r="G12" s="42">
        <f>IF(B12="","",IFERROR(TRUNC(ROUND(D12*E12,2),2),0))</f>
        <v>0.04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158</v>
      </c>
      <c r="B13" s="37">
        <v>1</v>
      </c>
      <c r="C13" s="38">
        <v>0.17</v>
      </c>
      <c r="D13" s="39">
        <f t="shared" ref="D13:D28" si="0">IF(B13="","",IFERROR(ROUND(B13*C13,5),0))</f>
        <v>0.17</v>
      </c>
      <c r="E13" s="40">
        <v>0.27566000000000002</v>
      </c>
      <c r="F13" s="43"/>
      <c r="G13" s="42">
        <f t="shared" ref="G13:G28" si="1">IF(B13="","",IFERROR(TRUNC(ROUND(D13*E13,2),2),0))</f>
        <v>0.05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159</v>
      </c>
      <c r="B14" s="37">
        <v>1</v>
      </c>
      <c r="C14" s="38">
        <v>0.05</v>
      </c>
      <c r="D14" s="39">
        <f t="shared" si="0"/>
        <v>0.05</v>
      </c>
      <c r="E14" s="40">
        <v>0.27566000000000002</v>
      </c>
      <c r="F14" s="41"/>
      <c r="G14" s="42">
        <f t="shared" si="1"/>
        <v>0.01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103</v>
      </c>
      <c r="B15" s="37">
        <v>3</v>
      </c>
      <c r="C15" s="38">
        <v>0.05</v>
      </c>
      <c r="D15" s="39">
        <f t="shared" si="0"/>
        <v>0.15</v>
      </c>
      <c r="E15" s="40">
        <v>0.27566000000000002</v>
      </c>
      <c r="F15" s="41"/>
      <c r="G15" s="42">
        <f t="shared" si="1"/>
        <v>0.04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0.14000000000000001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0.27566000000000002</v>
      </c>
      <c r="F33" s="41"/>
      <c r="G33" s="41">
        <f>IF(B33="","",IFERROR(TRUNC(ROUND(D33*E33,2),2),0))</f>
        <v>1.25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0.27566000000000002</v>
      </c>
      <c r="F34" s="41"/>
      <c r="G34" s="41">
        <f t="shared" ref="G34:G39" si="4">IF(B34="","",IFERROR(TRUNC(ROUND(D34*E34,2),2),0))</f>
        <v>1.1299999999999999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0.27566000000000002</v>
      </c>
      <c r="F35" s="41"/>
      <c r="G35" s="41">
        <f t="shared" si="4"/>
        <v>1.1200000000000001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3.5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229</v>
      </c>
      <c r="B44" s="69"/>
      <c r="C44" s="70" t="s">
        <v>1</v>
      </c>
      <c r="D44" s="71">
        <v>1</v>
      </c>
      <c r="E44" s="72">
        <v>4.6900000000000004</v>
      </c>
      <c r="F44" s="73"/>
      <c r="G44" s="44">
        <f>IF(D44="","",IFERROR(TRUNC(ROUND(D44*E44,2),2),0))</f>
        <v>4.6900000000000004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4.6900000000000004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0.1</v>
      </c>
      <c r="F69" s="41"/>
      <c r="G69" s="44">
        <f>IF(D69=0,"",IFERROR(TRUNC(ROUND(D69*E69,2),2),0))</f>
        <v>0.1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8.43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0.63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0.63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9.69</v>
      </c>
      <c r="U75" t="s">
        <v>144</v>
      </c>
      <c r="V75">
        <f>+TRUNC(ROUND(G29+G40+G71+G73+G74,2),2)</f>
        <v>5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4.6900000000000004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7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149</v>
      </c>
      <c r="B12" s="37">
        <v>1</v>
      </c>
      <c r="C12" s="38">
        <v>0.15</v>
      </c>
      <c r="D12" s="39">
        <f>IF(B12="","",IFERROR(ROUND(B12*C12,5),0))</f>
        <v>0.15</v>
      </c>
      <c r="E12" s="40">
        <v>0.738375</v>
      </c>
      <c r="F12" s="41"/>
      <c r="G12" s="42">
        <f>IF(B12="","",IFERROR(TRUNC(ROUND(D12*E12,2),2),0))</f>
        <v>0.11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103</v>
      </c>
      <c r="B13" s="37">
        <v>3</v>
      </c>
      <c r="C13" s="38">
        <v>0.05</v>
      </c>
      <c r="D13" s="39">
        <f t="shared" ref="D13:D28" si="0">IF(B13="","",IFERROR(ROUND(B13*C13,5),0))</f>
        <v>0.15</v>
      </c>
      <c r="E13" s="40">
        <v>0.738375</v>
      </c>
      <c r="F13" s="43"/>
      <c r="G13" s="42">
        <f t="shared" ref="G13:G28" si="1">IF(B13="","",IFERROR(TRUNC(ROUND(D13*E13,2),2),0))</f>
        <v>0.11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/>
      <c r="B14" s="37"/>
      <c r="C14" s="38"/>
      <c r="D14" s="39" t="str">
        <f t="shared" si="0"/>
        <v/>
      </c>
      <c r="E14" s="40"/>
      <c r="F14" s="41"/>
      <c r="G14" s="42" t="str">
        <f t="shared" si="1"/>
        <v/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0.22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0.738375</v>
      </c>
      <c r="F33" s="41"/>
      <c r="G33" s="41">
        <f>IF(B33="","",IFERROR(TRUNC(ROUND(D33*E33,2),2),0))</f>
        <v>3.36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0.738375</v>
      </c>
      <c r="F34" s="41"/>
      <c r="G34" s="41">
        <f t="shared" ref="G34:G39" si="4">IF(B34="","",IFERROR(TRUNC(ROUND(D34*E34,2),2),0))</f>
        <v>3.03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0.738375</v>
      </c>
      <c r="F35" s="41"/>
      <c r="G35" s="41">
        <f t="shared" si="4"/>
        <v>3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9.39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151</v>
      </c>
      <c r="B44" s="69"/>
      <c r="C44" s="70" t="s">
        <v>1</v>
      </c>
      <c r="D44" s="71">
        <v>1</v>
      </c>
      <c r="E44" s="72">
        <v>475</v>
      </c>
      <c r="F44" s="73"/>
      <c r="G44" s="44">
        <f>IF(D44="","",IFERROR(TRUNC(ROUND(D44*E44,2),2),0))</f>
        <v>475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475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4</v>
      </c>
      <c r="F69" s="41"/>
      <c r="G69" s="44">
        <f>IF(D69=0,"",IFERROR(TRUNC(ROUND(D69*E69,2),2),0))</f>
        <v>4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4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488.61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36.65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36.65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561.91</v>
      </c>
      <c r="U75" t="s">
        <v>144</v>
      </c>
      <c r="V75">
        <f>+TRUNC(ROUND(G29+G40+G71+G73+G74,2),2)</f>
        <v>86.91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475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42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0.21659</v>
      </c>
      <c r="F12" s="41"/>
      <c r="G12" s="42">
        <f>IF(B12="","",IFERROR(TRUNC(ROUND(D12*E12,2),2),0))</f>
        <v>0.92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0.21659</v>
      </c>
      <c r="F13" s="43"/>
      <c r="G13" s="42">
        <f t="shared" ref="G13:G28" si="1">IF(B13="","",IFERROR(TRUNC(ROUND(D13*E13,2),2),0))</f>
        <v>0.06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0.21659</v>
      </c>
      <c r="F14" s="41"/>
      <c r="G14" s="42">
        <f t="shared" si="1"/>
        <v>0.04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0.21659</v>
      </c>
      <c r="F15" s="41"/>
      <c r="G15" s="42">
        <f t="shared" si="1"/>
        <v>0.02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0.21659</v>
      </c>
      <c r="F16" s="41"/>
      <c r="G16" s="42">
        <f t="shared" si="1"/>
        <v>0.03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1.07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0.21659</v>
      </c>
      <c r="F33" s="41"/>
      <c r="G33" s="41">
        <f>IF(B33="","",IFERROR(TRUNC(ROUND(D33*E33,2),2),0))</f>
        <v>0.99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0.21659</v>
      </c>
      <c r="F34" s="41"/>
      <c r="G34" s="41">
        <f t="shared" ref="G34:G39" si="4">IF(B34="","",IFERROR(TRUNC(ROUND(D34*E34,2),2),0))</f>
        <v>0.89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0.21659</v>
      </c>
      <c r="F35" s="41"/>
      <c r="G35" s="41">
        <f t="shared" si="4"/>
        <v>0.88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2.76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42</v>
      </c>
      <c r="B44" s="69"/>
      <c r="C44" s="70" t="s">
        <v>1</v>
      </c>
      <c r="D44" s="71">
        <v>1</v>
      </c>
      <c r="E44" s="72">
        <v>373</v>
      </c>
      <c r="F44" s="73"/>
      <c r="G44" s="44">
        <f>IF(D44="","",IFERROR(TRUNC(ROUND(D44*E44,2),2),0))</f>
        <v>373</v>
      </c>
      <c r="J44" s="74"/>
    </row>
    <row r="45" spans="1:22">
      <c r="A45" s="75" t="s">
        <v>230</v>
      </c>
      <c r="B45" s="76"/>
      <c r="C45" s="70" t="s">
        <v>13</v>
      </c>
      <c r="D45" s="71">
        <v>3</v>
      </c>
      <c r="E45" s="77">
        <v>1.22</v>
      </c>
      <c r="F45" s="43"/>
      <c r="G45" s="44">
        <f t="shared" ref="G45:G63" si="5">IF(D45="","",IFERROR(TRUNC(ROUND(D45*E45,2),2),0))</f>
        <v>3.66</v>
      </c>
      <c r="J45" s="74"/>
    </row>
    <row r="46" spans="1:22" ht="25.5">
      <c r="A46" s="75" t="s">
        <v>231</v>
      </c>
      <c r="B46" s="76"/>
      <c r="C46" s="78" t="s">
        <v>1</v>
      </c>
      <c r="D46" s="79">
        <v>2</v>
      </c>
      <c r="E46" s="80">
        <v>0.92</v>
      </c>
      <c r="F46" s="41"/>
      <c r="G46" s="44">
        <f t="shared" si="5"/>
        <v>1.84</v>
      </c>
      <c r="J46" s="74"/>
    </row>
    <row r="47" spans="1:22">
      <c r="A47" s="75" t="s">
        <v>232</v>
      </c>
      <c r="B47" s="76"/>
      <c r="C47" s="70" t="s">
        <v>1</v>
      </c>
      <c r="D47" s="71">
        <v>1</v>
      </c>
      <c r="E47" s="80">
        <v>15.48</v>
      </c>
      <c r="F47" s="41"/>
      <c r="G47" s="44">
        <f t="shared" si="5"/>
        <v>15.48</v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393.98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2</v>
      </c>
      <c r="F69" s="41"/>
      <c r="G69" s="44">
        <f>IF(D69=0,"",IFERROR(TRUNC(ROUND(D69*E69,2),2),0))</f>
        <v>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399.81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3.5000000000000003E-2</v>
      </c>
      <c r="G73" s="52">
        <f>TRUNC(ROUND(G72*F73,2),2)</f>
        <v>13.99</v>
      </c>
    </row>
    <row r="74" spans="1:22">
      <c r="A74" s="137"/>
      <c r="B74" s="138"/>
      <c r="C74" s="141" t="s">
        <v>142</v>
      </c>
      <c r="D74" s="113"/>
      <c r="E74" s="113"/>
      <c r="F74" s="87">
        <v>3.5000000000000003E-2</v>
      </c>
      <c r="G74" s="52">
        <f>TRUNC(ROUND(G72*F74,2),2)</f>
        <v>13.99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427.79</v>
      </c>
      <c r="U75" t="s">
        <v>144</v>
      </c>
      <c r="V75">
        <f>+TRUNC(ROUND(G29+G40+G71+G73+G74,2),2)</f>
        <v>33.81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393.98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43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0.80728999999999995</v>
      </c>
      <c r="F12" s="41"/>
      <c r="G12" s="42">
        <f>IF(B12="","",IFERROR(TRUNC(ROUND(D12*E12,2),2),0))</f>
        <v>3.43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152</v>
      </c>
      <c r="B13" s="37">
        <v>1</v>
      </c>
      <c r="C13" s="38">
        <v>20</v>
      </c>
      <c r="D13" s="39">
        <f t="shared" ref="D13:D28" si="0">IF(B13="","",IFERROR(ROUND(B13*C13,5),0))</f>
        <v>20</v>
      </c>
      <c r="E13" s="40">
        <v>0.80728999999999995</v>
      </c>
      <c r="F13" s="43"/>
      <c r="G13" s="42">
        <f t="shared" ref="G13:G28" si="1">IF(B13="","",IFERROR(TRUNC(ROUND(D13*E13,2),2),0))</f>
        <v>16.149999999999999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153</v>
      </c>
      <c r="B14" s="37">
        <v>1</v>
      </c>
      <c r="C14" s="38">
        <v>1</v>
      </c>
      <c r="D14" s="39">
        <f t="shared" si="0"/>
        <v>1</v>
      </c>
      <c r="E14" s="40">
        <v>0.80728999999999995</v>
      </c>
      <c r="F14" s="41"/>
      <c r="G14" s="42">
        <f t="shared" si="1"/>
        <v>0.81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158</v>
      </c>
      <c r="B15" s="37">
        <v>1</v>
      </c>
      <c r="C15" s="38">
        <v>0.17</v>
      </c>
      <c r="D15" s="39">
        <f t="shared" si="0"/>
        <v>0.17</v>
      </c>
      <c r="E15" s="40">
        <v>0.80728999999999995</v>
      </c>
      <c r="F15" s="41"/>
      <c r="G15" s="42">
        <f t="shared" si="1"/>
        <v>0.14000000000000001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159</v>
      </c>
      <c r="B16" s="37">
        <v>1</v>
      </c>
      <c r="C16" s="38">
        <v>0.05</v>
      </c>
      <c r="D16" s="39">
        <f t="shared" si="0"/>
        <v>0.05</v>
      </c>
      <c r="E16" s="40">
        <v>0.80728999999999995</v>
      </c>
      <c r="F16" s="41"/>
      <c r="G16" s="42">
        <f t="shared" si="1"/>
        <v>0.04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5</v>
      </c>
      <c r="C17" s="38">
        <v>0.05</v>
      </c>
      <c r="D17" s="39">
        <f t="shared" si="0"/>
        <v>0.25</v>
      </c>
      <c r="E17" s="40">
        <v>0.80728999999999995</v>
      </c>
      <c r="F17" s="41"/>
      <c r="G17" s="42">
        <f t="shared" si="1"/>
        <v>0.2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20.77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0.80728999999999995</v>
      </c>
      <c r="F33" s="41"/>
      <c r="G33" s="41">
        <f>IF(B33="","",IFERROR(TRUNC(ROUND(D33*E33,2),2),0))</f>
        <v>3.67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0.80728999999999995</v>
      </c>
      <c r="F34" s="41"/>
      <c r="G34" s="41">
        <f t="shared" ref="G34:G39" si="4">IF(B34="","",IFERROR(TRUNC(ROUND(D34*E34,2),2),0))</f>
        <v>6.62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0.80728999999999995</v>
      </c>
      <c r="F35" s="41"/>
      <c r="G35" s="41">
        <f t="shared" si="4"/>
        <v>6.56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16.850000000000001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2</v>
      </c>
      <c r="F69" s="41"/>
      <c r="G69" s="44">
        <f>IF(D69=0,"",IFERROR(TRUNC(ROUND(D69*E69,2),2),0))</f>
        <v>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39.619999999999997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2.97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2.97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45.56</v>
      </c>
      <c r="U75" t="s">
        <v>144</v>
      </c>
      <c r="V75">
        <f>+TRUNC(ROUND(G29+G40+G71+G73+G74,2),2)</f>
        <v>45.56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44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0.78759999999999997</v>
      </c>
      <c r="F12" s="41"/>
      <c r="G12" s="42">
        <f>IF(B12="","",IFERROR(TRUNC(ROUND(D12*E12,2),2),0))</f>
        <v>3.35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152</v>
      </c>
      <c r="B13" s="37">
        <v>1</v>
      </c>
      <c r="C13" s="38">
        <v>20</v>
      </c>
      <c r="D13" s="39">
        <f t="shared" ref="D13:D28" si="0">IF(B13="","",IFERROR(ROUND(B13*C13,5),0))</f>
        <v>20</v>
      </c>
      <c r="E13" s="40">
        <v>0.78759999999999997</v>
      </c>
      <c r="F13" s="43"/>
      <c r="G13" s="42">
        <f t="shared" ref="G13:G28" si="1">IF(B13="","",IFERROR(TRUNC(ROUND(D13*E13,2),2),0))</f>
        <v>15.75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153</v>
      </c>
      <c r="B14" s="37">
        <v>1</v>
      </c>
      <c r="C14" s="38">
        <v>1</v>
      </c>
      <c r="D14" s="39">
        <f t="shared" si="0"/>
        <v>1</v>
      </c>
      <c r="E14" s="40">
        <v>0.78759999999999997</v>
      </c>
      <c r="F14" s="41"/>
      <c r="G14" s="42">
        <f t="shared" si="1"/>
        <v>0.79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158</v>
      </c>
      <c r="B15" s="37">
        <v>1</v>
      </c>
      <c r="C15" s="38">
        <v>0.17</v>
      </c>
      <c r="D15" s="39">
        <f t="shared" si="0"/>
        <v>0.17</v>
      </c>
      <c r="E15" s="40">
        <v>0.78759999999999997</v>
      </c>
      <c r="F15" s="41"/>
      <c r="G15" s="42">
        <f t="shared" si="1"/>
        <v>0.13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159</v>
      </c>
      <c r="B16" s="37">
        <v>1</v>
      </c>
      <c r="C16" s="38">
        <v>0.05</v>
      </c>
      <c r="D16" s="39">
        <f t="shared" si="0"/>
        <v>0.05</v>
      </c>
      <c r="E16" s="40">
        <v>0.78759999999999997</v>
      </c>
      <c r="F16" s="41"/>
      <c r="G16" s="42">
        <f t="shared" si="1"/>
        <v>0.04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103</v>
      </c>
      <c r="B17" s="37">
        <v>5</v>
      </c>
      <c r="C17" s="38">
        <v>0.05</v>
      </c>
      <c r="D17" s="39">
        <f t="shared" si="0"/>
        <v>0.25</v>
      </c>
      <c r="E17" s="40">
        <v>0.78759999999999997</v>
      </c>
      <c r="F17" s="41"/>
      <c r="G17" s="42">
        <f t="shared" si="1"/>
        <v>0.2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20.260000000000002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0.78759999999999997</v>
      </c>
      <c r="F33" s="41"/>
      <c r="G33" s="41">
        <f>IF(B33="","",IFERROR(TRUNC(ROUND(D33*E33,2),2),0))</f>
        <v>3.58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0.78759999999999997</v>
      </c>
      <c r="F34" s="41"/>
      <c r="G34" s="41">
        <f t="shared" ref="G34:G39" si="4">IF(B34="","",IFERROR(TRUNC(ROUND(D34*E34,2),2),0))</f>
        <v>6.46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0.78759999999999997</v>
      </c>
      <c r="F35" s="41"/>
      <c r="G35" s="41">
        <f t="shared" si="4"/>
        <v>6.4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16.440000000000001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2</v>
      </c>
      <c r="F69" s="41"/>
      <c r="G69" s="44">
        <f>IF(D69=0,"",IFERROR(TRUNC(ROUND(D69*E69,2),2),0))</f>
        <v>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38.700000000000003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2.9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2.9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44.5</v>
      </c>
      <c r="U75" t="s">
        <v>144</v>
      </c>
      <c r="V75">
        <f>+TRUNC(ROUND(G29+G40+G71+G73+G74,2),2)</f>
        <v>44.5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45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0.82484999999999997</v>
      </c>
      <c r="F12" s="41"/>
      <c r="G12" s="42">
        <f>IF(B12="","",IFERROR(TRUNC(ROUND(D12*E12,2),2),0))</f>
        <v>3.51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0.82484999999999997</v>
      </c>
      <c r="F13" s="43"/>
      <c r="G13" s="42">
        <f t="shared" ref="G13:G28" si="1">IF(B13="","",IFERROR(TRUNC(ROUND(D13*E13,2),2),0))</f>
        <v>0.25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0.82484999999999997</v>
      </c>
      <c r="F14" s="41"/>
      <c r="G14" s="42">
        <f t="shared" si="1"/>
        <v>0.14000000000000001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0.82484999999999997</v>
      </c>
      <c r="F15" s="41"/>
      <c r="G15" s="42">
        <f t="shared" si="1"/>
        <v>0.08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0.82484999999999997</v>
      </c>
      <c r="F16" s="41"/>
      <c r="G16" s="42">
        <f t="shared" si="1"/>
        <v>0.12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4.0999999999999996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0.82484999999999997</v>
      </c>
      <c r="F33" s="41"/>
      <c r="G33" s="41">
        <f>IF(B33="","",IFERROR(TRUNC(ROUND(D33*E33,2),2),0))</f>
        <v>3.75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0.82484999999999997</v>
      </c>
      <c r="F34" s="41"/>
      <c r="G34" s="41">
        <f t="shared" ref="G34:G39" si="4">IF(B34="","",IFERROR(TRUNC(ROUND(D34*E34,2),2),0))</f>
        <v>3.38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0.82484999999999997</v>
      </c>
      <c r="F35" s="41"/>
      <c r="G35" s="41">
        <f t="shared" si="4"/>
        <v>3.35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10.48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15.58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1.17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1.17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17.920000000000002</v>
      </c>
      <c r="U75" t="s">
        <v>144</v>
      </c>
      <c r="V75">
        <f>+TRUNC(ROUND(G29+G40+G71+G73+G74,2),2)</f>
        <v>17.920000000000002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46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0.89385800000000004</v>
      </c>
      <c r="F12" s="41"/>
      <c r="G12" s="42">
        <f>IF(B12="","",IFERROR(TRUNC(ROUND(D12*E12,2),2),0))</f>
        <v>3.8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0.89385800000000004</v>
      </c>
      <c r="F13" s="43"/>
      <c r="G13" s="42">
        <f t="shared" ref="G13:G28" si="1">IF(B13="","",IFERROR(TRUNC(ROUND(D13*E13,2),2),0))</f>
        <v>0.27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0.89385800000000004</v>
      </c>
      <c r="F14" s="41"/>
      <c r="G14" s="42">
        <f t="shared" si="1"/>
        <v>0.15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0.89385800000000004</v>
      </c>
      <c r="F15" s="41"/>
      <c r="G15" s="42">
        <f t="shared" si="1"/>
        <v>0.09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0.89385800000000004</v>
      </c>
      <c r="F16" s="41"/>
      <c r="G16" s="42">
        <f t="shared" si="1"/>
        <v>0.13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4.4400000000000004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0.89385800000000004</v>
      </c>
      <c r="F33" s="41"/>
      <c r="G33" s="41">
        <f>IF(B33="","",IFERROR(TRUNC(ROUND(D33*E33,2),2),0))</f>
        <v>4.07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0.89385800000000004</v>
      </c>
      <c r="F34" s="41"/>
      <c r="G34" s="41">
        <f t="shared" ref="G34:G39" si="4">IF(B34="","",IFERROR(TRUNC(ROUND(D34*E34,2),2),0))</f>
        <v>3.66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0.89385800000000004</v>
      </c>
      <c r="F35" s="41"/>
      <c r="G35" s="41">
        <f t="shared" si="4"/>
        <v>3.63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11.36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</v>
      </c>
      <c r="F69" s="41"/>
      <c r="G69" s="44">
        <f>IF(D69=0,"",IFERROR(TRUNC(ROUND(D69*E69,2),2),0))</f>
        <v>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16.8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1.26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1.26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19.32</v>
      </c>
      <c r="U75" t="s">
        <v>144</v>
      </c>
      <c r="V75">
        <f>+TRUNC(ROUND(G29+G40+G71+G73+G74,2),2)</f>
        <v>19.32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246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0.72853000000000001</v>
      </c>
      <c r="F12" s="41"/>
      <c r="G12" s="42">
        <f>IF(B12="","",IFERROR(TRUNC(ROUND(D12*E12,2),2),0))</f>
        <v>3.1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0.72853000000000001</v>
      </c>
      <c r="F13" s="43"/>
      <c r="G13" s="42">
        <f t="shared" ref="G13:G28" si="1">IF(B13="","",IFERROR(TRUNC(ROUND(D13*E13,2),2),0))</f>
        <v>0.22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0.72853000000000001</v>
      </c>
      <c r="F14" s="41"/>
      <c r="G14" s="42">
        <f t="shared" si="1"/>
        <v>0.12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0.72853000000000001</v>
      </c>
      <c r="F15" s="41"/>
      <c r="G15" s="42">
        <f t="shared" si="1"/>
        <v>7.0000000000000007E-2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0.72853000000000001</v>
      </c>
      <c r="F16" s="41"/>
      <c r="G16" s="42">
        <f t="shared" si="1"/>
        <v>0.11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3.62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0.72853000000000001</v>
      </c>
      <c r="F33" s="41"/>
      <c r="G33" s="41">
        <f>IF(B33="","",IFERROR(TRUNC(ROUND(D33*E33,2),2),0))</f>
        <v>3.31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0.72853000000000001</v>
      </c>
      <c r="F34" s="41"/>
      <c r="G34" s="41">
        <f t="shared" ref="G34:G39" si="4">IF(B34="","",IFERROR(TRUNC(ROUND(D34*E34,2),2),0))</f>
        <v>2.99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0.72853000000000001</v>
      </c>
      <c r="F35" s="41"/>
      <c r="G35" s="41">
        <f t="shared" si="4"/>
        <v>2.96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9.26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0.97</v>
      </c>
      <c r="F69" s="41"/>
      <c r="G69" s="44">
        <f>IF(D69=0,"",IFERROR(TRUNC(ROUND(D69*E69,2),2),0))</f>
        <v>0.97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0.97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13.85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1.04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1.04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15.93</v>
      </c>
      <c r="U75" t="s">
        <v>144</v>
      </c>
      <c r="V75">
        <f>+TRUNC(ROUND(G29+G40+G71+G73+G74,2),2)</f>
        <v>15.93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47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0.86636000000000002</v>
      </c>
      <c r="F12" s="41"/>
      <c r="G12" s="42">
        <f>IF(B12="","",IFERROR(TRUNC(ROUND(D12*E12,2),2),0))</f>
        <v>3.68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0.86636000000000002</v>
      </c>
      <c r="F13" s="43"/>
      <c r="G13" s="42">
        <f t="shared" ref="G13:G28" si="1">IF(B13="","",IFERROR(TRUNC(ROUND(D13*E13,2),2),0))</f>
        <v>0.26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0.86636000000000002</v>
      </c>
      <c r="F14" s="41"/>
      <c r="G14" s="42">
        <f t="shared" si="1"/>
        <v>0.15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0.86636000000000002</v>
      </c>
      <c r="F15" s="41"/>
      <c r="G15" s="42">
        <f t="shared" si="1"/>
        <v>0.09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0.86636000000000002</v>
      </c>
      <c r="F16" s="41"/>
      <c r="G16" s="42">
        <f t="shared" si="1"/>
        <v>0.13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4.3099999999999996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0.86636000000000002</v>
      </c>
      <c r="F33" s="41"/>
      <c r="G33" s="41">
        <f>IF(B33="","",IFERROR(TRUNC(ROUND(D33*E33,2),2),0))</f>
        <v>3.94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0.86636000000000002</v>
      </c>
      <c r="F34" s="41"/>
      <c r="G34" s="41">
        <f t="shared" ref="G34:G39" si="4">IF(B34="","",IFERROR(TRUNC(ROUND(D34*E34,2),2),0))</f>
        <v>3.55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0.86636000000000002</v>
      </c>
      <c r="F35" s="41"/>
      <c r="G35" s="41">
        <f t="shared" si="4"/>
        <v>3.52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11.01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1.1499999999999999</v>
      </c>
      <c r="F69" s="41"/>
      <c r="G69" s="44">
        <f>IF(D69=0,"",IFERROR(TRUNC(ROUND(D69*E69,2),2),0))</f>
        <v>1.1499999999999999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1.1499999999999999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16.47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1.24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1.24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18.95</v>
      </c>
      <c r="U75" t="s">
        <v>144</v>
      </c>
      <c r="V75">
        <f>+TRUNC(ROUND(G29+G40+G71+G73+G74,2),2)</f>
        <v>18.95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48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0.78759999999999997</v>
      </c>
      <c r="F12" s="41"/>
      <c r="G12" s="42">
        <f>IF(B12="","",IFERROR(TRUNC(ROUND(D12*E12,2),2),0))</f>
        <v>3.35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0.78759999999999997</v>
      </c>
      <c r="F13" s="43"/>
      <c r="G13" s="42">
        <f t="shared" ref="G13:G28" si="1">IF(B13="","",IFERROR(TRUNC(ROUND(D13*E13,2),2),0))</f>
        <v>0.24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0.78759999999999997</v>
      </c>
      <c r="F14" s="41"/>
      <c r="G14" s="42">
        <f t="shared" si="1"/>
        <v>0.13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0.78759999999999997</v>
      </c>
      <c r="F15" s="41"/>
      <c r="G15" s="42">
        <f t="shared" si="1"/>
        <v>0.08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0.78759999999999997</v>
      </c>
      <c r="F16" s="41"/>
      <c r="G16" s="42">
        <f t="shared" si="1"/>
        <v>0.12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3.92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0.78759999999999997</v>
      </c>
      <c r="F33" s="41"/>
      <c r="G33" s="41">
        <f>IF(B33="","",IFERROR(TRUNC(ROUND(D33*E33,2),2),0))</f>
        <v>3.58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0.78759999999999997</v>
      </c>
      <c r="F34" s="41"/>
      <c r="G34" s="41">
        <f t="shared" ref="G34:G39" si="4">IF(B34="","",IFERROR(TRUNC(ROUND(D34*E34,2),2),0))</f>
        <v>3.23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0.78759999999999997</v>
      </c>
      <c r="F35" s="41"/>
      <c r="G35" s="41">
        <f t="shared" si="4"/>
        <v>3.2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10.01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1.06</v>
      </c>
      <c r="F69" s="41"/>
      <c r="G69" s="44">
        <f>IF(D69=0,"",IFERROR(TRUNC(ROUND(D69*E69,2),2),0))</f>
        <v>1.06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1.06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14.99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1.1200000000000001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1.1200000000000001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17.23</v>
      </c>
      <c r="U75" t="s">
        <v>144</v>
      </c>
      <c r="V75">
        <f>+TRUNC(ROUND(G29+G40+G71+G73+G74,2),2)</f>
        <v>17.23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247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0.94511999999999996</v>
      </c>
      <c r="F12" s="41"/>
      <c r="G12" s="42">
        <f>IF(B12="","",IFERROR(TRUNC(ROUND(D12*E12,2),2),0))</f>
        <v>4.0199999999999996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0.94511999999999996</v>
      </c>
      <c r="F13" s="43"/>
      <c r="G13" s="42">
        <f t="shared" ref="G13:G28" si="1">IF(B13="","",IFERROR(TRUNC(ROUND(D13*E13,2),2),0))</f>
        <v>0.28000000000000003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0.94511999999999996</v>
      </c>
      <c r="F14" s="41"/>
      <c r="G14" s="42">
        <f t="shared" si="1"/>
        <v>0.16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0.94511999999999996</v>
      </c>
      <c r="F15" s="41"/>
      <c r="G15" s="42">
        <f t="shared" si="1"/>
        <v>0.09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0.94511999999999996</v>
      </c>
      <c r="F16" s="41"/>
      <c r="G16" s="42">
        <f t="shared" si="1"/>
        <v>0.14000000000000001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4.6900000000000004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0.94511999999999996</v>
      </c>
      <c r="F33" s="41"/>
      <c r="G33" s="41">
        <f>IF(B33="","",IFERROR(TRUNC(ROUND(D33*E33,2),2),0))</f>
        <v>4.3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0.94511999999999996</v>
      </c>
      <c r="F34" s="41"/>
      <c r="G34" s="41">
        <f t="shared" ref="G34:G39" si="4">IF(B34="","",IFERROR(TRUNC(ROUND(D34*E34,2),2),0))</f>
        <v>3.87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0.94511999999999996</v>
      </c>
      <c r="F35" s="41"/>
      <c r="G35" s="41">
        <f t="shared" si="4"/>
        <v>3.84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12.01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1.32</v>
      </c>
      <c r="F69" s="41"/>
      <c r="G69" s="44">
        <f>IF(D69=0,"",IFERROR(TRUNC(ROUND(D69*E69,2),2),0))</f>
        <v>1.32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1.32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18.02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1.35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1.35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20.72</v>
      </c>
      <c r="U75" t="s">
        <v>144</v>
      </c>
      <c r="V75">
        <f>+TRUNC(ROUND(G29+G40+G71+G73+G74,2),2)</f>
        <v>20.72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248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0.36426500000000001</v>
      </c>
      <c r="F12" s="41"/>
      <c r="G12" s="42">
        <f>IF(B12="","",IFERROR(TRUNC(ROUND(D12*E12,2),2),0))</f>
        <v>1.55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0.36426500000000001</v>
      </c>
      <c r="F13" s="43"/>
      <c r="G13" s="42">
        <f t="shared" ref="G13:G28" si="1">IF(B13="","",IFERROR(TRUNC(ROUND(D13*E13,2),2),0))</f>
        <v>0.11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2</v>
      </c>
      <c r="C14" s="38">
        <v>0.17</v>
      </c>
      <c r="D14" s="39">
        <f t="shared" si="0"/>
        <v>0.34</v>
      </c>
      <c r="E14" s="40">
        <v>0.36426500000000001</v>
      </c>
      <c r="F14" s="41"/>
      <c r="G14" s="42">
        <f t="shared" si="1"/>
        <v>0.12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0.36426500000000001</v>
      </c>
      <c r="F15" s="41"/>
      <c r="G15" s="42">
        <f t="shared" si="1"/>
        <v>0.04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0.36426500000000001</v>
      </c>
      <c r="F16" s="41"/>
      <c r="G16" s="42">
        <f t="shared" si="1"/>
        <v>0.09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1.91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0.36426500000000001</v>
      </c>
      <c r="F33" s="41"/>
      <c r="G33" s="41">
        <f>IF(B33="","",IFERROR(TRUNC(ROUND(D33*E33,2),2),0))</f>
        <v>1.66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0.36426500000000001</v>
      </c>
      <c r="F34" s="41"/>
      <c r="G34" s="41">
        <f t="shared" ref="G34:G39" si="4">IF(B34="","",IFERROR(TRUNC(ROUND(D34*E34,2),2),0))</f>
        <v>2.99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0.36426500000000001</v>
      </c>
      <c r="F35" s="41"/>
      <c r="G35" s="41">
        <f t="shared" si="4"/>
        <v>2.96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7.61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1.1399999999999999</v>
      </c>
      <c r="F69" s="41"/>
      <c r="G69" s="44">
        <f>IF(D69=0,"",IFERROR(TRUNC(ROUND(D69*E69,2),2),0))</f>
        <v>1.1399999999999999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1.1399999999999999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10.66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12.26</v>
      </c>
      <c r="U75" t="s">
        <v>144</v>
      </c>
      <c r="V75">
        <f>+TRUNC(ROUND(G29+G40+G71+G73+G74,2),2)</f>
        <v>12.26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8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152</v>
      </c>
      <c r="B12" s="37">
        <v>1</v>
      </c>
      <c r="C12" s="38">
        <v>20</v>
      </c>
      <c r="D12" s="39">
        <f>IF(B12="","",IFERROR(ROUND(B12*C12,5),0))</f>
        <v>20</v>
      </c>
      <c r="E12" s="40">
        <v>1.2995399999999999</v>
      </c>
      <c r="F12" s="41"/>
      <c r="G12" s="42">
        <f>IF(B12="","",IFERROR(TRUNC(ROUND(D12*E12,2),2),0))</f>
        <v>25.99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153</v>
      </c>
      <c r="B13" s="37">
        <v>1</v>
      </c>
      <c r="C13" s="38">
        <v>1</v>
      </c>
      <c r="D13" s="39">
        <f t="shared" ref="D13:D28" si="0">IF(B13="","",IFERROR(ROUND(B13*C13,5),0))</f>
        <v>1</v>
      </c>
      <c r="E13" s="40">
        <v>1.2995399999999999</v>
      </c>
      <c r="F13" s="43"/>
      <c r="G13" s="42">
        <f t="shared" ref="G13:G28" si="1">IF(B13="","",IFERROR(TRUNC(ROUND(D13*E13,2),2),0))</f>
        <v>1.3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149</v>
      </c>
      <c r="B14" s="37">
        <v>1</v>
      </c>
      <c r="C14" s="38">
        <v>0.15</v>
      </c>
      <c r="D14" s="39">
        <f t="shared" si="0"/>
        <v>0.15</v>
      </c>
      <c r="E14" s="40">
        <v>1.2995399999999999</v>
      </c>
      <c r="F14" s="41"/>
      <c r="G14" s="42">
        <f t="shared" si="1"/>
        <v>0.19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103</v>
      </c>
      <c r="B15" s="37">
        <v>5</v>
      </c>
      <c r="C15" s="38">
        <v>0.05</v>
      </c>
      <c r="D15" s="39">
        <f t="shared" si="0"/>
        <v>0.25</v>
      </c>
      <c r="E15" s="40">
        <v>1.2995399999999999</v>
      </c>
      <c r="F15" s="41"/>
      <c r="G15" s="42">
        <f t="shared" si="1"/>
        <v>0.32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27.8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1.2995399999999999</v>
      </c>
      <c r="F33" s="41"/>
      <c r="G33" s="41">
        <f>IF(B33="","",IFERROR(TRUNC(ROUND(D33*E33,2),2),0))</f>
        <v>5.91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1.2995399999999999</v>
      </c>
      <c r="F34" s="41"/>
      <c r="G34" s="41">
        <f t="shared" ref="G34:G39" si="4">IF(B34="","",IFERROR(TRUNC(ROUND(D34*E34,2),2),0))</f>
        <v>10.66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1.2995399999999999</v>
      </c>
      <c r="F35" s="41"/>
      <c r="G35" s="41">
        <f t="shared" si="4"/>
        <v>10.55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27.12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154</v>
      </c>
      <c r="B44" s="69"/>
      <c r="C44" s="70" t="s">
        <v>1</v>
      </c>
      <c r="D44" s="71">
        <v>1</v>
      </c>
      <c r="E44" s="72">
        <v>209.5</v>
      </c>
      <c r="F44" s="73"/>
      <c r="G44" s="44">
        <f>IF(D44="","",IFERROR(TRUNC(ROUND(D44*E44,2),2),0))</f>
        <v>209.5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209.5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10</v>
      </c>
      <c r="F69" s="41"/>
      <c r="G69" s="44">
        <f>IF(D69=0,"",IFERROR(TRUNC(ROUND(D69*E69,2),2),0))</f>
        <v>10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10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274.42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20.58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20.58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315.58</v>
      </c>
      <c r="U75" t="s">
        <v>144</v>
      </c>
      <c r="V75">
        <f>+TRUNC(ROUND(G29+G40+G71+G73+G74,2),2)</f>
        <v>106.08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209.5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249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0.36426500000000001</v>
      </c>
      <c r="F12" s="41"/>
      <c r="G12" s="42">
        <f>IF(B12="","",IFERROR(TRUNC(ROUND(D12*E12,2),2),0))</f>
        <v>1.55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0.36426500000000001</v>
      </c>
      <c r="F13" s="43"/>
      <c r="G13" s="42">
        <f t="shared" ref="G13:G28" si="1">IF(B13="","",IFERROR(TRUNC(ROUND(D13*E13,2),2),0))</f>
        <v>0.11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2</v>
      </c>
      <c r="C14" s="38">
        <v>0.17</v>
      </c>
      <c r="D14" s="39">
        <f t="shared" si="0"/>
        <v>0.34</v>
      </c>
      <c r="E14" s="40">
        <v>0.36426500000000001</v>
      </c>
      <c r="F14" s="41"/>
      <c r="G14" s="42">
        <f t="shared" si="1"/>
        <v>0.12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0.36426500000000001</v>
      </c>
      <c r="F15" s="41"/>
      <c r="G15" s="42">
        <f t="shared" si="1"/>
        <v>0.04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5</v>
      </c>
      <c r="C16" s="38">
        <v>0.05</v>
      </c>
      <c r="D16" s="39">
        <f t="shared" si="0"/>
        <v>0.25</v>
      </c>
      <c r="E16" s="40">
        <v>0.36426500000000001</v>
      </c>
      <c r="F16" s="41"/>
      <c r="G16" s="42">
        <f t="shared" si="1"/>
        <v>0.09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1.91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0.36426500000000001</v>
      </c>
      <c r="F33" s="41"/>
      <c r="G33" s="41">
        <f>IF(B33="","",IFERROR(TRUNC(ROUND(D33*E33,2),2),0))</f>
        <v>1.66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0.36426500000000001</v>
      </c>
      <c r="F34" s="41"/>
      <c r="G34" s="41">
        <f t="shared" ref="G34:G39" si="4">IF(B34="","",IFERROR(TRUNC(ROUND(D34*E34,2),2),0))</f>
        <v>2.99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0.36426500000000001</v>
      </c>
      <c r="F35" s="41"/>
      <c r="G35" s="41">
        <f t="shared" si="4"/>
        <v>2.96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7.61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1.1399999999999999</v>
      </c>
      <c r="F69" s="41"/>
      <c r="G69" s="44">
        <f>IF(D69=0,"",IFERROR(TRUNC(ROUND(D69*E69,2),2),0))</f>
        <v>1.1399999999999999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1.1399999999999999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10.66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12.26</v>
      </c>
      <c r="U75" t="s">
        <v>144</v>
      </c>
      <c r="V75">
        <f>+TRUNC(ROUND(G29+G40+G71+G73+G74,2),2)</f>
        <v>12.26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250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0.54147500000000004</v>
      </c>
      <c r="F12" s="41"/>
      <c r="G12" s="42">
        <f>IF(B12="","",IFERROR(TRUNC(ROUND(D12*E12,2),2),0))</f>
        <v>2.2999999999999998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0.54147500000000004</v>
      </c>
      <c r="F13" s="43"/>
      <c r="G13" s="42">
        <f t="shared" ref="G13:G28" si="1">IF(B13="","",IFERROR(TRUNC(ROUND(D13*E13,2),2),0))</f>
        <v>0.16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0.54147500000000004</v>
      </c>
      <c r="F14" s="41"/>
      <c r="G14" s="42">
        <f t="shared" si="1"/>
        <v>0.09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0.54147500000000004</v>
      </c>
      <c r="F15" s="41"/>
      <c r="G15" s="42">
        <f t="shared" si="1"/>
        <v>0.05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0.54147500000000004</v>
      </c>
      <c r="F16" s="41"/>
      <c r="G16" s="42">
        <f t="shared" si="1"/>
        <v>0.08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2.68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0.54147500000000004</v>
      </c>
      <c r="F33" s="41"/>
      <c r="G33" s="41">
        <f>IF(B33="","",IFERROR(TRUNC(ROUND(D33*E33,2),2),0))</f>
        <v>2.46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0.54147500000000004</v>
      </c>
      <c r="F34" s="41"/>
      <c r="G34" s="41">
        <f t="shared" ref="G34:G39" si="4">IF(B34="","",IFERROR(TRUNC(ROUND(D34*E34,2),2),0))</f>
        <v>2.2200000000000002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0.54147500000000004</v>
      </c>
      <c r="F35" s="41"/>
      <c r="G35" s="41">
        <f t="shared" si="4"/>
        <v>2.2000000000000002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6.88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233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0.78</v>
      </c>
      <c r="F69" s="41"/>
      <c r="G69" s="44">
        <f>IF(D69=0,"",IFERROR(TRUNC(ROUND(D69*E69,2),2),0))</f>
        <v>0.78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0.78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10.34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0.78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0.78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11.9</v>
      </c>
      <c r="U75" t="s">
        <v>144</v>
      </c>
      <c r="V75">
        <f>+TRUNC(ROUND(G29+G40+G71+G73+G74,2),2)</f>
        <v>11.9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49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0.39379999999999998</v>
      </c>
      <c r="F12" s="41"/>
      <c r="G12" s="42">
        <f>IF(B12="","",IFERROR(TRUNC(ROUND(D12*E12,2),2),0))</f>
        <v>1.67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0.39379999999999998</v>
      </c>
      <c r="F13" s="43"/>
      <c r="G13" s="42">
        <f t="shared" ref="G13:G28" si="1">IF(B13="","",IFERROR(TRUNC(ROUND(D13*E13,2),2),0))</f>
        <v>0.12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0.39379999999999998</v>
      </c>
      <c r="F14" s="41"/>
      <c r="G14" s="42">
        <f t="shared" si="1"/>
        <v>7.0000000000000007E-2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0.39379999999999998</v>
      </c>
      <c r="F15" s="41"/>
      <c r="G15" s="42">
        <f t="shared" si="1"/>
        <v>0.04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0.39379999999999998</v>
      </c>
      <c r="F16" s="41"/>
      <c r="G16" s="42">
        <f t="shared" si="1"/>
        <v>0.06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1.96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0.39379999999999998</v>
      </c>
      <c r="F33" s="41"/>
      <c r="G33" s="41">
        <f>IF(B33="","",IFERROR(TRUNC(ROUND(D33*E33,2),2),0))</f>
        <v>1.79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0.39379999999999998</v>
      </c>
      <c r="F34" s="41"/>
      <c r="G34" s="41">
        <f t="shared" ref="G34:G39" si="4">IF(B34="","",IFERROR(TRUNC(ROUND(D34*E34,2),2),0))</f>
        <v>1.61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0.39379999999999998</v>
      </c>
      <c r="F35" s="41"/>
      <c r="G35" s="41">
        <f t="shared" si="4"/>
        <v>1.6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5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0.78</v>
      </c>
      <c r="F69" s="41"/>
      <c r="G69" s="44">
        <f>IF(D69=0,"",IFERROR(TRUNC(ROUND(D69*E69,2),2),0))</f>
        <v>0.78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0.78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7.74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0.57999999999999996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0.57999999999999996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8.9</v>
      </c>
      <c r="U75" t="s">
        <v>144</v>
      </c>
      <c r="V75">
        <f>+TRUNC(ROUND(G29+G40+G71+G73+G74,2),2)</f>
        <v>8.9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251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0.41349000000000002</v>
      </c>
      <c r="F12" s="41"/>
      <c r="G12" s="42">
        <f>IF(B12="","",IFERROR(TRUNC(ROUND(D12*E12,2),2),0))</f>
        <v>1.76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0.41349000000000002</v>
      </c>
      <c r="F13" s="43"/>
      <c r="G13" s="42">
        <f t="shared" ref="G13:G28" si="1">IF(B13="","",IFERROR(TRUNC(ROUND(D13*E13,2),2),0))</f>
        <v>0.12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0.41349000000000002</v>
      </c>
      <c r="F14" s="41"/>
      <c r="G14" s="42">
        <f t="shared" si="1"/>
        <v>7.0000000000000007E-2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0.41349000000000002</v>
      </c>
      <c r="F15" s="41"/>
      <c r="G15" s="42">
        <f t="shared" si="1"/>
        <v>0.04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0.41349000000000002</v>
      </c>
      <c r="F16" s="41"/>
      <c r="G16" s="42">
        <f t="shared" si="1"/>
        <v>0.06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2.0499999999999998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0.41349000000000002</v>
      </c>
      <c r="F33" s="41"/>
      <c r="G33" s="41">
        <f>IF(B33="","",IFERROR(TRUNC(ROUND(D33*E33,2),2),0))</f>
        <v>1.88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0.41349000000000002</v>
      </c>
      <c r="F34" s="41"/>
      <c r="G34" s="41">
        <f t="shared" ref="G34:G39" si="4">IF(B34="","",IFERROR(TRUNC(ROUND(D34*E34,2),2),0))</f>
        <v>1.7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0.41349000000000002</v>
      </c>
      <c r="F35" s="41"/>
      <c r="G35" s="41">
        <f t="shared" si="4"/>
        <v>1.68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5.26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0.78</v>
      </c>
      <c r="F69" s="41"/>
      <c r="G69" s="44">
        <f>IF(D69=0,"",IFERROR(TRUNC(ROUND(D69*E69,2),2),0))</f>
        <v>0.78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0.78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8.09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0.61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0.61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9.31</v>
      </c>
      <c r="U75" t="s">
        <v>144</v>
      </c>
      <c r="V75">
        <f>+TRUNC(ROUND(G29+G40+G71+G73+G74,2),2)</f>
        <v>9.31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252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0.58085500000000001</v>
      </c>
      <c r="F12" s="41"/>
      <c r="G12" s="42">
        <f>IF(B12="","",IFERROR(TRUNC(ROUND(D12*E12,2),2),0))</f>
        <v>2.4700000000000002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0.58085500000000001</v>
      </c>
      <c r="F13" s="43"/>
      <c r="G13" s="42">
        <f t="shared" ref="G13:G28" si="1">IF(B13="","",IFERROR(TRUNC(ROUND(D13*E13,2),2),0))</f>
        <v>0.17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0.58085500000000001</v>
      </c>
      <c r="F14" s="41"/>
      <c r="G14" s="42">
        <f t="shared" si="1"/>
        <v>0.1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0.58085500000000001</v>
      </c>
      <c r="F15" s="41"/>
      <c r="G15" s="42">
        <f t="shared" si="1"/>
        <v>0.06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0.58085500000000001</v>
      </c>
      <c r="F16" s="41"/>
      <c r="G16" s="42">
        <f t="shared" si="1"/>
        <v>0.09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2.89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0.58085500000000001</v>
      </c>
      <c r="F33" s="41"/>
      <c r="G33" s="41">
        <f>IF(B33="","",IFERROR(TRUNC(ROUND(D33*E33,2),2),0))</f>
        <v>2.64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0.58085500000000001</v>
      </c>
      <c r="F34" s="41"/>
      <c r="G34" s="41">
        <f t="shared" ref="G34:G39" si="4">IF(B34="","",IFERROR(TRUNC(ROUND(D34*E34,2),2),0))</f>
        <v>2.38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0.58085500000000001</v>
      </c>
      <c r="F35" s="41"/>
      <c r="G35" s="41">
        <f t="shared" si="4"/>
        <v>2.36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7.38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0.87</v>
      </c>
      <c r="F69" s="41"/>
      <c r="G69" s="44">
        <f>IF(D69=0,"",IFERROR(TRUNC(ROUND(D69*E69,2),2),0))</f>
        <v>0.87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0.87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11.14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0.84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0.84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12.82</v>
      </c>
      <c r="U75" t="s">
        <v>144</v>
      </c>
      <c r="V75">
        <f>+TRUNC(ROUND(G29+G40+G71+G73+G74,2),2)</f>
        <v>12.82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253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0.64976999999999996</v>
      </c>
      <c r="F12" s="41"/>
      <c r="G12" s="42">
        <f>IF(B12="","",IFERROR(TRUNC(ROUND(D12*E12,2),2),0))</f>
        <v>2.76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0.64976999999999996</v>
      </c>
      <c r="F13" s="43"/>
      <c r="G13" s="42">
        <f t="shared" ref="G13:G28" si="1">IF(B13="","",IFERROR(TRUNC(ROUND(D13*E13,2),2),0))</f>
        <v>0.19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0.64976999999999996</v>
      </c>
      <c r="F14" s="41"/>
      <c r="G14" s="42">
        <f t="shared" si="1"/>
        <v>0.11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2</v>
      </c>
      <c r="C15" s="38">
        <v>0.05</v>
      </c>
      <c r="D15" s="39">
        <f t="shared" si="0"/>
        <v>0.1</v>
      </c>
      <c r="E15" s="40">
        <v>0.64976999999999996</v>
      </c>
      <c r="F15" s="41"/>
      <c r="G15" s="42">
        <f t="shared" si="1"/>
        <v>0.06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0.64976999999999996</v>
      </c>
      <c r="F16" s="41"/>
      <c r="G16" s="42">
        <f t="shared" si="1"/>
        <v>0.1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3.22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0.64976999999999996</v>
      </c>
      <c r="F33" s="41"/>
      <c r="G33" s="41">
        <f>IF(B33="","",IFERROR(TRUNC(ROUND(D33*E33,2),2),0))</f>
        <v>2.96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0.64976999999999996</v>
      </c>
      <c r="F34" s="41"/>
      <c r="G34" s="41">
        <f t="shared" ref="G34:G39" si="4">IF(B34="","",IFERROR(TRUNC(ROUND(D34*E34,2),2),0))</f>
        <v>2.66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0.64976999999999996</v>
      </c>
      <c r="F35" s="41"/>
      <c r="G35" s="41">
        <f t="shared" si="4"/>
        <v>2.64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8.26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1.41</v>
      </c>
      <c r="F69" s="41"/>
      <c r="G69" s="44">
        <f>IF(D69=0,"",IFERROR(TRUNC(ROUND(D69*E69,2),2),0))</f>
        <v>1.41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1.41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12.89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0.97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0.97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14.83</v>
      </c>
      <c r="U75" t="s">
        <v>144</v>
      </c>
      <c r="V75">
        <f>+TRUNC(ROUND(G29+G40+G71+G73+G74,2),2)</f>
        <v>14.83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50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1.1321749999999999</v>
      </c>
      <c r="F12" s="41"/>
      <c r="G12" s="42">
        <f>IF(B12="","",IFERROR(TRUNC(ROUND(D12*E12,2),2),0))</f>
        <v>4.8099999999999996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234</v>
      </c>
      <c r="B13" s="37">
        <v>1</v>
      </c>
      <c r="C13" s="38">
        <v>10</v>
      </c>
      <c r="D13" s="39">
        <f t="shared" ref="D13:D28" si="0">IF(B13="","",IFERROR(ROUND(B13*C13,5),0))</f>
        <v>10</v>
      </c>
      <c r="E13" s="40">
        <v>1.1321749999999999</v>
      </c>
      <c r="F13" s="43"/>
      <c r="G13" s="42">
        <f t="shared" ref="G13:G28" si="1">IF(B13="","",IFERROR(TRUNC(ROUND(D13*E13,2),2),0))</f>
        <v>11.32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152</v>
      </c>
      <c r="B14" s="37">
        <v>1</v>
      </c>
      <c r="C14" s="38">
        <v>20</v>
      </c>
      <c r="D14" s="39">
        <f t="shared" si="0"/>
        <v>20</v>
      </c>
      <c r="E14" s="40">
        <v>1.1321749999999999</v>
      </c>
      <c r="F14" s="41"/>
      <c r="G14" s="42">
        <f t="shared" si="1"/>
        <v>22.64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156</v>
      </c>
      <c r="B15" s="37">
        <v>2</v>
      </c>
      <c r="C15" s="38">
        <v>0.5</v>
      </c>
      <c r="D15" s="39">
        <f t="shared" si="0"/>
        <v>1</v>
      </c>
      <c r="E15" s="40">
        <v>1.1321749999999999</v>
      </c>
      <c r="F15" s="41"/>
      <c r="G15" s="42">
        <f t="shared" si="1"/>
        <v>1.1299999999999999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194</v>
      </c>
      <c r="B16" s="37">
        <v>2</v>
      </c>
      <c r="C16" s="38">
        <v>0.2</v>
      </c>
      <c r="D16" s="39">
        <f t="shared" si="0"/>
        <v>0.4</v>
      </c>
      <c r="E16" s="40">
        <v>1.1321749999999999</v>
      </c>
      <c r="F16" s="41"/>
      <c r="G16" s="42">
        <f t="shared" si="1"/>
        <v>0.45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157</v>
      </c>
      <c r="B17" s="37">
        <v>2</v>
      </c>
      <c r="C17" s="38">
        <v>0.2</v>
      </c>
      <c r="D17" s="39">
        <f t="shared" si="0"/>
        <v>0.4</v>
      </c>
      <c r="E17" s="40">
        <v>1.1321749999999999</v>
      </c>
      <c r="F17" s="41"/>
      <c r="G17" s="42">
        <f t="shared" si="1"/>
        <v>0.45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158</v>
      </c>
      <c r="B18" s="37">
        <v>6</v>
      </c>
      <c r="C18" s="38">
        <v>0.17</v>
      </c>
      <c r="D18" s="39">
        <f t="shared" si="0"/>
        <v>1.02</v>
      </c>
      <c r="E18" s="40">
        <v>1.1321749999999999</v>
      </c>
      <c r="F18" s="41"/>
      <c r="G18" s="42">
        <f t="shared" si="1"/>
        <v>1.1499999999999999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 t="s">
        <v>103</v>
      </c>
      <c r="B19" s="37">
        <v>5</v>
      </c>
      <c r="C19" s="38">
        <v>0.05</v>
      </c>
      <c r="D19" s="39">
        <f t="shared" si="0"/>
        <v>0.25</v>
      </c>
      <c r="E19" s="40">
        <v>1.1321749999999999</v>
      </c>
      <c r="F19" s="41"/>
      <c r="G19" s="42">
        <f t="shared" si="1"/>
        <v>0.28000000000000003</v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42.23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1.1321749999999999</v>
      </c>
      <c r="F33" s="41"/>
      <c r="G33" s="41">
        <f>IF(B33="","",IFERROR(TRUNC(ROUND(D33*E33,2),2),0))</f>
        <v>5.15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1.1321749999999999</v>
      </c>
      <c r="F34" s="41"/>
      <c r="G34" s="41">
        <f t="shared" ref="G34:G39" si="4">IF(B34="","",IFERROR(TRUNC(ROUND(D34*E34,2),2),0))</f>
        <v>9.2799999999999994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1.1321749999999999</v>
      </c>
      <c r="F35" s="41"/>
      <c r="G35" s="41">
        <f t="shared" si="4"/>
        <v>9.19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23.62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4</v>
      </c>
      <c r="F69" s="41"/>
      <c r="G69" s="44">
        <f>IF(D69=0,"",IFERROR(TRUNC(ROUND(D69*E69,2),2),0))</f>
        <v>4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4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69.849999999999994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5.24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5.24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80.33</v>
      </c>
      <c r="U75" t="s">
        <v>144</v>
      </c>
      <c r="V75">
        <f>+TRUNC(ROUND(G29+G40+G71+G73+G74,2),2)</f>
        <v>80.33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51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1.5062850000000001</v>
      </c>
      <c r="F12" s="41"/>
      <c r="G12" s="42">
        <f>IF(B12="","",IFERROR(TRUNC(ROUND(D12*E12,2),2),0))</f>
        <v>6.4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152</v>
      </c>
      <c r="B13" s="37">
        <v>1</v>
      </c>
      <c r="C13" s="38">
        <v>20</v>
      </c>
      <c r="D13" s="39">
        <f t="shared" ref="D13:D28" si="0">IF(B13="","",IFERROR(ROUND(B13*C13,5),0))</f>
        <v>20</v>
      </c>
      <c r="E13" s="40">
        <v>1.5062850000000001</v>
      </c>
      <c r="F13" s="43"/>
      <c r="G13" s="42">
        <f t="shared" ref="G13:G28" si="1">IF(B13="","",IFERROR(TRUNC(ROUND(D13*E13,2),2),0))</f>
        <v>30.13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153</v>
      </c>
      <c r="B14" s="37">
        <v>1</v>
      </c>
      <c r="C14" s="38">
        <v>1</v>
      </c>
      <c r="D14" s="39">
        <f t="shared" si="0"/>
        <v>1</v>
      </c>
      <c r="E14" s="40">
        <v>1.5062850000000001</v>
      </c>
      <c r="F14" s="41"/>
      <c r="G14" s="42">
        <f t="shared" si="1"/>
        <v>1.51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156</v>
      </c>
      <c r="B15" s="37">
        <v>1</v>
      </c>
      <c r="C15" s="38">
        <v>0.5</v>
      </c>
      <c r="D15" s="39">
        <f t="shared" si="0"/>
        <v>0.5</v>
      </c>
      <c r="E15" s="40">
        <v>1.5062850000000001</v>
      </c>
      <c r="F15" s="41"/>
      <c r="G15" s="42">
        <f t="shared" si="1"/>
        <v>0.75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149</v>
      </c>
      <c r="B16" s="37">
        <v>2</v>
      </c>
      <c r="C16" s="38">
        <v>0.15</v>
      </c>
      <c r="D16" s="39">
        <f t="shared" si="0"/>
        <v>0.3</v>
      </c>
      <c r="E16" s="40">
        <v>1.5062850000000001</v>
      </c>
      <c r="F16" s="41"/>
      <c r="G16" s="42">
        <f t="shared" si="1"/>
        <v>0.45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158</v>
      </c>
      <c r="B17" s="37">
        <v>2</v>
      </c>
      <c r="C17" s="38">
        <v>0.17</v>
      </c>
      <c r="D17" s="39">
        <f t="shared" si="0"/>
        <v>0.34</v>
      </c>
      <c r="E17" s="40">
        <v>1.5062850000000001</v>
      </c>
      <c r="F17" s="41"/>
      <c r="G17" s="42">
        <f t="shared" si="1"/>
        <v>0.51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159</v>
      </c>
      <c r="B18" s="37">
        <v>2</v>
      </c>
      <c r="C18" s="38">
        <v>0.05</v>
      </c>
      <c r="D18" s="39">
        <f t="shared" si="0"/>
        <v>0.1</v>
      </c>
      <c r="E18" s="40">
        <v>1.5062850000000001</v>
      </c>
      <c r="F18" s="41"/>
      <c r="G18" s="42">
        <f t="shared" si="1"/>
        <v>0.15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 t="s">
        <v>103</v>
      </c>
      <c r="B19" s="37">
        <v>4</v>
      </c>
      <c r="C19" s="38">
        <v>0.05</v>
      </c>
      <c r="D19" s="39">
        <f t="shared" si="0"/>
        <v>0.2</v>
      </c>
      <c r="E19" s="40">
        <v>1.5062850000000001</v>
      </c>
      <c r="F19" s="41"/>
      <c r="G19" s="42">
        <f t="shared" si="1"/>
        <v>0.3</v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40.200000000000003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1.5062850000000001</v>
      </c>
      <c r="F33" s="41"/>
      <c r="G33" s="41">
        <f>IF(B33="","",IFERROR(TRUNC(ROUND(D33*E33,2),2),0))</f>
        <v>6.85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1.5062850000000001</v>
      </c>
      <c r="F34" s="41"/>
      <c r="G34" s="41">
        <f t="shared" ref="G34:G39" si="4">IF(B34="","",IFERROR(TRUNC(ROUND(D34*E34,2),2),0))</f>
        <v>12.35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1.5062850000000001</v>
      </c>
      <c r="F35" s="41"/>
      <c r="G35" s="41">
        <f t="shared" si="4"/>
        <v>6.12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25.32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172</v>
      </c>
      <c r="B44" s="69"/>
      <c r="C44" s="70" t="s">
        <v>161</v>
      </c>
      <c r="D44" s="71">
        <v>2</v>
      </c>
      <c r="E44" s="72">
        <v>3.65</v>
      </c>
      <c r="F44" s="73"/>
      <c r="G44" s="44">
        <f>IF(D44="","",IFERROR(TRUNC(ROUND(D44*E44,2),2),0))</f>
        <v>7.3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7.3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4</v>
      </c>
      <c r="F69" s="41"/>
      <c r="G69" s="44">
        <f>IF(D69=0,"",IFERROR(TRUNC(ROUND(D69*E69,2),2),0))</f>
        <v>4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4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76.819999999999993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5.76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5.76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88.34</v>
      </c>
      <c r="U75" t="s">
        <v>144</v>
      </c>
      <c r="V75">
        <f>+TRUNC(ROUND(G29+G40+G71+G73+G74,2),2)</f>
        <v>81.040000000000006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7.3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52</v>
      </c>
      <c r="B7" s="105"/>
      <c r="C7" s="105"/>
      <c r="D7" s="105"/>
      <c r="E7" s="105"/>
      <c r="F7" s="21" t="s">
        <v>79</v>
      </c>
      <c r="G7" s="22" t="s">
        <v>13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1.2799E-2</v>
      </c>
      <c r="F12" s="41"/>
      <c r="G12" s="42">
        <f>IF(B12="","",IFERROR(TRUNC(ROUND(D12*E12,2),2),0))</f>
        <v>0.05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1.2799E-2</v>
      </c>
      <c r="F13" s="43"/>
      <c r="G13" s="42">
        <f t="shared" ref="G13:G28" si="1">IF(B13="","",IFERROR(TRUNC(ROUND(D13*E13,2),2),0))</f>
        <v>0.01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108</v>
      </c>
      <c r="B14" s="37">
        <v>1</v>
      </c>
      <c r="C14" s="38">
        <v>0.15</v>
      </c>
      <c r="D14" s="39">
        <f t="shared" si="0"/>
        <v>0.15</v>
      </c>
      <c r="E14" s="40">
        <v>1.2799E-2</v>
      </c>
      <c r="F14" s="41"/>
      <c r="G14" s="42">
        <f t="shared" si="1"/>
        <v>0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149</v>
      </c>
      <c r="B15" s="37">
        <v>2</v>
      </c>
      <c r="C15" s="38">
        <v>0.15</v>
      </c>
      <c r="D15" s="39">
        <f t="shared" si="0"/>
        <v>0.3</v>
      </c>
      <c r="E15" s="40">
        <v>1.2799E-2</v>
      </c>
      <c r="F15" s="41"/>
      <c r="G15" s="42">
        <f t="shared" si="1"/>
        <v>0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2</v>
      </c>
      <c r="C16" s="38">
        <v>0.17</v>
      </c>
      <c r="D16" s="39">
        <f t="shared" si="0"/>
        <v>0.34</v>
      </c>
      <c r="E16" s="40">
        <v>1.2799E-2</v>
      </c>
      <c r="F16" s="41"/>
      <c r="G16" s="42">
        <f t="shared" si="1"/>
        <v>0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2</v>
      </c>
      <c r="C17" s="38">
        <v>0.05</v>
      </c>
      <c r="D17" s="39">
        <f t="shared" si="0"/>
        <v>0.1</v>
      </c>
      <c r="E17" s="40">
        <v>1.2799E-2</v>
      </c>
      <c r="F17" s="41"/>
      <c r="G17" s="42">
        <f t="shared" si="1"/>
        <v>0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1.2799E-2</v>
      </c>
      <c r="F18" s="41"/>
      <c r="G18" s="42">
        <f t="shared" si="1"/>
        <v>0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1.2799E-2</v>
      </c>
      <c r="F33" s="41"/>
      <c r="G33" s="41">
        <f>IF(B33="","",IFERROR(TRUNC(ROUND(D33*E33,2),2),0))</f>
        <v>0.06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1.2799E-2</v>
      </c>
      <c r="F34" s="41"/>
      <c r="G34" s="41">
        <f t="shared" ref="G34:G39" si="4">IF(B34="","",IFERROR(TRUNC(ROUND(D34*E34,2),2),0))</f>
        <v>0.1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0.16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0.01</v>
      </c>
      <c r="F69" s="41"/>
      <c r="G69" s="44">
        <f>IF(D69=0,"",IFERROR(TRUNC(ROUND(D69*E69,2),2),0))</f>
        <v>0.01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0.01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0.23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0.27</v>
      </c>
      <c r="U75" t="s">
        <v>144</v>
      </c>
      <c r="V75">
        <f>+TRUNC(ROUND(G29+G40+G71+G73+G74,2),2)</f>
        <v>0.27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53</v>
      </c>
      <c r="B7" s="105"/>
      <c r="C7" s="105"/>
      <c r="D7" s="105"/>
      <c r="E7" s="105"/>
      <c r="F7" s="21" t="s">
        <v>79</v>
      </c>
      <c r="G7" s="22" t="s">
        <v>13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1.2799E-2</v>
      </c>
      <c r="F12" s="41"/>
      <c r="G12" s="42">
        <f>IF(B12="","",IFERROR(TRUNC(ROUND(D12*E12,2),2),0))</f>
        <v>0.05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1.2799E-2</v>
      </c>
      <c r="F13" s="43"/>
      <c r="G13" s="42">
        <f t="shared" ref="G13:G28" si="1">IF(B13="","",IFERROR(TRUNC(ROUND(D13*E13,2),2),0))</f>
        <v>0.01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108</v>
      </c>
      <c r="B14" s="37">
        <v>1</v>
      </c>
      <c r="C14" s="38">
        <v>0.15</v>
      </c>
      <c r="D14" s="39">
        <f t="shared" si="0"/>
        <v>0.15</v>
      </c>
      <c r="E14" s="40">
        <v>1.2799E-2</v>
      </c>
      <c r="F14" s="41"/>
      <c r="G14" s="42">
        <f t="shared" si="1"/>
        <v>0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149</v>
      </c>
      <c r="B15" s="37">
        <v>1</v>
      </c>
      <c r="C15" s="38">
        <v>0.15</v>
      </c>
      <c r="D15" s="39">
        <f t="shared" si="0"/>
        <v>0.15</v>
      </c>
      <c r="E15" s="40">
        <v>1.2799E-2</v>
      </c>
      <c r="F15" s="41"/>
      <c r="G15" s="42">
        <f t="shared" si="1"/>
        <v>0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1</v>
      </c>
      <c r="C16" s="38">
        <v>0.17</v>
      </c>
      <c r="D16" s="39">
        <f t="shared" si="0"/>
        <v>0.17</v>
      </c>
      <c r="E16" s="40">
        <v>1.2799E-2</v>
      </c>
      <c r="F16" s="41"/>
      <c r="G16" s="42">
        <f t="shared" si="1"/>
        <v>0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1</v>
      </c>
      <c r="C17" s="38">
        <v>0.05</v>
      </c>
      <c r="D17" s="39">
        <f t="shared" si="0"/>
        <v>0.05</v>
      </c>
      <c r="E17" s="40">
        <v>1.2799E-2</v>
      </c>
      <c r="F17" s="41"/>
      <c r="G17" s="42">
        <f t="shared" si="1"/>
        <v>0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1.2799E-2</v>
      </c>
      <c r="F18" s="41"/>
      <c r="G18" s="42">
        <f t="shared" si="1"/>
        <v>0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1.2799E-2</v>
      </c>
      <c r="F33" s="41"/>
      <c r="G33" s="41">
        <f>IF(B33="","",IFERROR(TRUNC(ROUND(D33*E33,2),2),0))</f>
        <v>0.06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1.2799E-2</v>
      </c>
      <c r="F34" s="41"/>
      <c r="G34" s="41">
        <f t="shared" ref="G34:G39" si="4">IF(B34="","",IFERROR(TRUNC(ROUND(D34*E34,2),2),0))</f>
        <v>0.1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0.16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0.01</v>
      </c>
      <c r="F69" s="41"/>
      <c r="G69" s="44">
        <f>IF(D69=0,"",IFERROR(TRUNC(ROUND(D69*E69,2),2),0))</f>
        <v>0.01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0.01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0.23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0.27</v>
      </c>
      <c r="U75" t="s">
        <v>144</v>
      </c>
      <c r="V75">
        <f>+TRUNC(ROUND(G29+G40+G71+G73+G74,2),2)</f>
        <v>0.27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9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152</v>
      </c>
      <c r="B12" s="37">
        <v>1</v>
      </c>
      <c r="C12" s="38">
        <v>20</v>
      </c>
      <c r="D12" s="39">
        <f>IF(B12="","",IFERROR(ROUND(B12*C12,5),0))</f>
        <v>20</v>
      </c>
      <c r="E12" s="40">
        <v>3.7903250000000002</v>
      </c>
      <c r="F12" s="41"/>
      <c r="G12" s="42">
        <f>IF(B12="","",IFERROR(TRUNC(ROUND(D12*E12,2),2),0))</f>
        <v>75.81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153</v>
      </c>
      <c r="B13" s="37">
        <v>1</v>
      </c>
      <c r="C13" s="38">
        <v>1</v>
      </c>
      <c r="D13" s="39">
        <f t="shared" ref="D13:D28" si="0">IF(B13="","",IFERROR(ROUND(B13*C13,5),0))</f>
        <v>1</v>
      </c>
      <c r="E13" s="40">
        <v>3.7903250000000002</v>
      </c>
      <c r="F13" s="43"/>
      <c r="G13" s="42">
        <f t="shared" ref="G13:G28" si="1">IF(B13="","",IFERROR(TRUNC(ROUND(D13*E13,2),2),0))</f>
        <v>3.79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5</v>
      </c>
      <c r="C14" s="38">
        <v>0.05</v>
      </c>
      <c r="D14" s="39">
        <f t="shared" si="0"/>
        <v>0.25</v>
      </c>
      <c r="E14" s="40">
        <v>3.7903250000000002</v>
      </c>
      <c r="F14" s="41"/>
      <c r="G14" s="42">
        <f t="shared" si="1"/>
        <v>0.95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80.55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3.7903250000000002</v>
      </c>
      <c r="F33" s="41"/>
      <c r="G33" s="41">
        <f>IF(B33="","",IFERROR(TRUNC(ROUND(D33*E33,2),2),0))</f>
        <v>17.25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3.7903250000000002</v>
      </c>
      <c r="F34" s="41"/>
      <c r="G34" s="41">
        <f t="shared" ref="G34:G39" si="4">IF(B34="","",IFERROR(TRUNC(ROUND(D34*E34,2),2),0))</f>
        <v>31.08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3.7903250000000002</v>
      </c>
      <c r="F35" s="41"/>
      <c r="G35" s="41">
        <f t="shared" si="4"/>
        <v>30.78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79.11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154</v>
      </c>
      <c r="B44" s="69"/>
      <c r="C44" s="70" t="s">
        <v>1</v>
      </c>
      <c r="D44" s="71">
        <v>1</v>
      </c>
      <c r="E44" s="72">
        <v>209.5</v>
      </c>
      <c r="F44" s="73"/>
      <c r="G44" s="44">
        <f>IF(D44="","",IFERROR(TRUNC(ROUND(D44*E44,2),2),0))</f>
        <v>209.5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209.5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10</v>
      </c>
      <c r="F69" s="41"/>
      <c r="G69" s="44">
        <f>IF(D69=0,"",IFERROR(TRUNC(ROUND(D69*E69,2),2),0))</f>
        <v>10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10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379.16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28.44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28.44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436.04</v>
      </c>
      <c r="U75" t="s">
        <v>144</v>
      </c>
      <c r="V75">
        <f>+TRUNC(ROUND(G29+G40+G71+G73+G74,2),2)</f>
        <v>226.54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209.5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69</v>
      </c>
      <c r="B7" s="105"/>
      <c r="C7" s="105"/>
      <c r="D7" s="105"/>
      <c r="E7" s="105"/>
      <c r="F7" s="21" t="s">
        <v>79</v>
      </c>
      <c r="G7" s="22" t="s">
        <v>13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7.8759999999999993E-3</v>
      </c>
      <c r="F12" s="41"/>
      <c r="G12" s="42">
        <f>IF(B12="","",IFERROR(TRUNC(ROUND(D12*E12,2),2),0))</f>
        <v>0.03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7.8759999999999993E-3</v>
      </c>
      <c r="F13" s="43"/>
      <c r="G13" s="42">
        <f t="shared" ref="G13:G28" si="1">IF(B13="","",IFERROR(TRUNC(ROUND(D13*E13,2),2),0))</f>
        <v>0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108</v>
      </c>
      <c r="B14" s="37">
        <v>1</v>
      </c>
      <c r="C14" s="38">
        <v>0.15</v>
      </c>
      <c r="D14" s="39">
        <f t="shared" si="0"/>
        <v>0.15</v>
      </c>
      <c r="E14" s="40">
        <v>7.8759999999999993E-3</v>
      </c>
      <c r="F14" s="41"/>
      <c r="G14" s="42">
        <f t="shared" si="1"/>
        <v>0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149</v>
      </c>
      <c r="B15" s="37">
        <v>2</v>
      </c>
      <c r="C15" s="38">
        <v>0.15</v>
      </c>
      <c r="D15" s="39">
        <f t="shared" si="0"/>
        <v>0.3</v>
      </c>
      <c r="E15" s="40">
        <v>7.8759999999999993E-3</v>
      </c>
      <c r="F15" s="41"/>
      <c r="G15" s="42">
        <f t="shared" si="1"/>
        <v>0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2</v>
      </c>
      <c r="C16" s="38">
        <v>0.17</v>
      </c>
      <c r="D16" s="39">
        <f t="shared" si="0"/>
        <v>0.34</v>
      </c>
      <c r="E16" s="40">
        <v>7.8759999999999993E-3</v>
      </c>
      <c r="F16" s="41"/>
      <c r="G16" s="42">
        <f t="shared" si="1"/>
        <v>0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2</v>
      </c>
      <c r="C17" s="38">
        <v>0.05</v>
      </c>
      <c r="D17" s="39">
        <f t="shared" si="0"/>
        <v>0.1</v>
      </c>
      <c r="E17" s="40">
        <v>7.8759999999999993E-3</v>
      </c>
      <c r="F17" s="41"/>
      <c r="G17" s="42">
        <f t="shared" si="1"/>
        <v>0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7.8759999999999993E-3</v>
      </c>
      <c r="F18" s="41"/>
      <c r="G18" s="42">
        <f t="shared" si="1"/>
        <v>0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7.8759999999999993E-3</v>
      </c>
      <c r="F33" s="41"/>
      <c r="G33" s="41">
        <f>IF(B33="","",IFERROR(TRUNC(ROUND(D33*E33,2),2),0))</f>
        <v>0.04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7.8759999999999993E-3</v>
      </c>
      <c r="F34" s="41"/>
      <c r="G34" s="41">
        <f t="shared" ref="G34:G39" si="4">IF(B34="","",IFERROR(TRUNC(ROUND(D34*E34,2),2),0))</f>
        <v>0.06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0.01</v>
      </c>
      <c r="F69" s="41"/>
      <c r="G69" s="44">
        <f>IF(D69=0,"",IFERROR(TRUNC(ROUND(D69*E69,2),2),0))</f>
        <v>0.01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0.01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0.14000000000000001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0.01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0.01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0.16</v>
      </c>
      <c r="U75" t="s">
        <v>144</v>
      </c>
      <c r="V75">
        <f>+TRUNC(ROUND(G29+G40+G71+G73+G74,2),2)</f>
        <v>0.16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254</v>
      </c>
      <c r="B7" s="105"/>
      <c r="C7" s="105"/>
      <c r="D7" s="105"/>
      <c r="E7" s="105"/>
      <c r="F7" s="21" t="s">
        <v>79</v>
      </c>
      <c r="G7" s="22" t="s">
        <v>13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7.8759999999999993E-3</v>
      </c>
      <c r="F12" s="41"/>
      <c r="G12" s="42">
        <f>IF(B12="","",IFERROR(TRUNC(ROUND(D12*E12,2),2),0))</f>
        <v>0.03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7.8759999999999993E-3</v>
      </c>
      <c r="F13" s="43"/>
      <c r="G13" s="42">
        <f t="shared" ref="G13:G28" si="1">IF(B13="","",IFERROR(TRUNC(ROUND(D13*E13,2),2),0))</f>
        <v>0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108</v>
      </c>
      <c r="B14" s="37">
        <v>1</v>
      </c>
      <c r="C14" s="38">
        <v>0.15</v>
      </c>
      <c r="D14" s="39">
        <f t="shared" si="0"/>
        <v>0.15</v>
      </c>
      <c r="E14" s="40">
        <v>7.8759999999999993E-3</v>
      </c>
      <c r="F14" s="41"/>
      <c r="G14" s="42">
        <f t="shared" si="1"/>
        <v>0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149</v>
      </c>
      <c r="B15" s="37">
        <v>2</v>
      </c>
      <c r="C15" s="38">
        <v>0.15</v>
      </c>
      <c r="D15" s="39">
        <f t="shared" si="0"/>
        <v>0.3</v>
      </c>
      <c r="E15" s="40">
        <v>7.8759999999999993E-3</v>
      </c>
      <c r="F15" s="41"/>
      <c r="G15" s="42">
        <f t="shared" si="1"/>
        <v>0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2</v>
      </c>
      <c r="C16" s="38">
        <v>0.17</v>
      </c>
      <c r="D16" s="39">
        <f t="shared" si="0"/>
        <v>0.34</v>
      </c>
      <c r="E16" s="40">
        <v>7.8759999999999993E-3</v>
      </c>
      <c r="F16" s="41"/>
      <c r="G16" s="42">
        <f t="shared" si="1"/>
        <v>0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2</v>
      </c>
      <c r="C17" s="38">
        <v>0.05</v>
      </c>
      <c r="D17" s="39">
        <f t="shared" si="0"/>
        <v>0.1</v>
      </c>
      <c r="E17" s="40">
        <v>7.8759999999999993E-3</v>
      </c>
      <c r="F17" s="41"/>
      <c r="G17" s="42">
        <f t="shared" si="1"/>
        <v>0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7.8759999999999993E-3</v>
      </c>
      <c r="F18" s="41"/>
      <c r="G18" s="42">
        <f t="shared" si="1"/>
        <v>0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7.8759999999999993E-3</v>
      </c>
      <c r="F33" s="41"/>
      <c r="G33" s="41">
        <f>IF(B33="","",IFERROR(TRUNC(ROUND(D33*E33,2),2),0))</f>
        <v>0.04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7.8759999999999993E-3</v>
      </c>
      <c r="F34" s="41"/>
      <c r="G34" s="41">
        <f t="shared" ref="G34:G39" si="4">IF(B34="","",IFERROR(TRUNC(ROUND(D34*E34,2),2),0))</f>
        <v>0.06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0.01</v>
      </c>
      <c r="F69" s="41"/>
      <c r="G69" s="44">
        <f>IF(D69=0,"",IFERROR(TRUNC(ROUND(D69*E69,2),2),0))</f>
        <v>0.01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0.01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0.14000000000000001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0.01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0.01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0.16</v>
      </c>
      <c r="U75" t="s">
        <v>144</v>
      </c>
      <c r="V75">
        <f>+TRUNC(ROUND(G29+G40+G71+G73+G74,2),2)</f>
        <v>0.16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255</v>
      </c>
      <c r="B7" s="105"/>
      <c r="C7" s="105"/>
      <c r="D7" s="105"/>
      <c r="E7" s="105"/>
      <c r="F7" s="21" t="s">
        <v>79</v>
      </c>
      <c r="G7" s="22" t="s">
        <v>13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6.0049999999999999E-3</v>
      </c>
      <c r="F12" s="41"/>
      <c r="G12" s="42">
        <f>IF(B12="","",IFERROR(TRUNC(ROUND(D12*E12,2),2),0))</f>
        <v>0.03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6.0049999999999999E-3</v>
      </c>
      <c r="F13" s="43"/>
      <c r="G13" s="42">
        <f t="shared" ref="G13:G28" si="1">IF(B13="","",IFERROR(TRUNC(ROUND(D13*E13,2),2),0))</f>
        <v>0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108</v>
      </c>
      <c r="B14" s="37">
        <v>1</v>
      </c>
      <c r="C14" s="38">
        <v>0.15</v>
      </c>
      <c r="D14" s="39">
        <f t="shared" si="0"/>
        <v>0.15</v>
      </c>
      <c r="E14" s="40">
        <v>6.0049999999999999E-3</v>
      </c>
      <c r="F14" s="41"/>
      <c r="G14" s="42">
        <f t="shared" si="1"/>
        <v>0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149</v>
      </c>
      <c r="B15" s="37">
        <v>2</v>
      </c>
      <c r="C15" s="38">
        <v>0.15</v>
      </c>
      <c r="D15" s="39">
        <f t="shared" si="0"/>
        <v>0.3</v>
      </c>
      <c r="E15" s="40">
        <v>6.0049999999999999E-3</v>
      </c>
      <c r="F15" s="41"/>
      <c r="G15" s="42">
        <f t="shared" si="1"/>
        <v>0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2</v>
      </c>
      <c r="C16" s="38">
        <v>0.17</v>
      </c>
      <c r="D16" s="39">
        <f t="shared" si="0"/>
        <v>0.34</v>
      </c>
      <c r="E16" s="40">
        <v>6.0049999999999999E-3</v>
      </c>
      <c r="F16" s="41"/>
      <c r="G16" s="42">
        <f t="shared" si="1"/>
        <v>0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2</v>
      </c>
      <c r="C17" s="38">
        <v>0.05</v>
      </c>
      <c r="D17" s="39">
        <f t="shared" si="0"/>
        <v>0.1</v>
      </c>
      <c r="E17" s="40">
        <v>6.0049999999999999E-3</v>
      </c>
      <c r="F17" s="41"/>
      <c r="G17" s="42">
        <f t="shared" si="1"/>
        <v>0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6.0049999999999999E-3</v>
      </c>
      <c r="F18" s="41"/>
      <c r="G18" s="42">
        <f t="shared" si="1"/>
        <v>0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6.0049999999999999E-3</v>
      </c>
      <c r="F33" s="41"/>
      <c r="G33" s="41">
        <f>IF(B33="","",IFERROR(TRUNC(ROUND(D33*E33,2),2),0))</f>
        <v>0.03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6.0049999999999999E-3</v>
      </c>
      <c r="F34" s="41"/>
      <c r="G34" s="41">
        <f t="shared" ref="G34:G39" si="4">IF(B34="","",IFERROR(TRUNC(ROUND(D34*E34,2),2),0))</f>
        <v>0.05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0.08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0.01</v>
      </c>
      <c r="F69" s="41"/>
      <c r="G69" s="44">
        <f>IF(D69=0,"",IFERROR(TRUNC(ROUND(D69*E69,2),2),0))</f>
        <v>0.01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0.01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0.12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0.01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0.01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0.14000000000000001</v>
      </c>
      <c r="U75" t="s">
        <v>144</v>
      </c>
      <c r="V75">
        <f>+TRUNC(ROUND(G29+G40+G71+G73+G74,2),2)</f>
        <v>0.14000000000000001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256</v>
      </c>
      <c r="B7" s="105"/>
      <c r="C7" s="105"/>
      <c r="D7" s="105"/>
      <c r="E7" s="105"/>
      <c r="F7" s="21" t="s">
        <v>79</v>
      </c>
      <c r="G7" s="22" t="s">
        <v>13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1.2799E-2</v>
      </c>
      <c r="F12" s="41"/>
      <c r="G12" s="42">
        <f>IF(B12="","",IFERROR(TRUNC(ROUND(D12*E12,2),2),0))</f>
        <v>0.05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1.2799E-2</v>
      </c>
      <c r="F13" s="43"/>
      <c r="G13" s="42">
        <f t="shared" ref="G13:G28" si="1">IF(B13="","",IFERROR(TRUNC(ROUND(D13*E13,2),2),0))</f>
        <v>0.01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108</v>
      </c>
      <c r="B14" s="37">
        <v>1</v>
      </c>
      <c r="C14" s="38">
        <v>0.15</v>
      </c>
      <c r="D14" s="39">
        <f t="shared" si="0"/>
        <v>0.15</v>
      </c>
      <c r="E14" s="40">
        <v>1.2799E-2</v>
      </c>
      <c r="F14" s="41"/>
      <c r="G14" s="42">
        <f t="shared" si="1"/>
        <v>0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149</v>
      </c>
      <c r="B15" s="37">
        <v>2</v>
      </c>
      <c r="C15" s="38">
        <v>0.15</v>
      </c>
      <c r="D15" s="39">
        <f t="shared" si="0"/>
        <v>0.3</v>
      </c>
      <c r="E15" s="40">
        <v>1.2799E-2</v>
      </c>
      <c r="F15" s="41"/>
      <c r="G15" s="42">
        <f t="shared" si="1"/>
        <v>0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2</v>
      </c>
      <c r="C16" s="38">
        <v>0.17</v>
      </c>
      <c r="D16" s="39">
        <f t="shared" si="0"/>
        <v>0.34</v>
      </c>
      <c r="E16" s="40">
        <v>1.2799E-2</v>
      </c>
      <c r="F16" s="41"/>
      <c r="G16" s="42">
        <f t="shared" si="1"/>
        <v>0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2</v>
      </c>
      <c r="C17" s="38">
        <v>0.05</v>
      </c>
      <c r="D17" s="39">
        <f t="shared" si="0"/>
        <v>0.1</v>
      </c>
      <c r="E17" s="40">
        <v>1.2799E-2</v>
      </c>
      <c r="F17" s="41"/>
      <c r="G17" s="42">
        <f t="shared" si="1"/>
        <v>0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1.2799E-2</v>
      </c>
      <c r="F18" s="41"/>
      <c r="G18" s="42">
        <f t="shared" si="1"/>
        <v>0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1.2799E-2</v>
      </c>
      <c r="F33" s="41"/>
      <c r="G33" s="41">
        <f>IF(B33="","",IFERROR(TRUNC(ROUND(D33*E33,2),2),0))</f>
        <v>0.06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1.2799E-2</v>
      </c>
      <c r="F34" s="41"/>
      <c r="G34" s="41">
        <f t="shared" ref="G34:G39" si="4">IF(B34="","",IFERROR(TRUNC(ROUND(D34*E34,2),2),0))</f>
        <v>0.1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0.16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0.01</v>
      </c>
      <c r="F69" s="41"/>
      <c r="G69" s="44">
        <f>IF(D69=0,"",IFERROR(TRUNC(ROUND(D69*E69,2),2),0))</f>
        <v>0.01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0.01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0.23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0.27</v>
      </c>
      <c r="U75" t="s">
        <v>144</v>
      </c>
      <c r="V75">
        <f>+TRUNC(ROUND(G29+G40+G71+G73+G74,2),2)</f>
        <v>0.27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257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1.2799E-2</v>
      </c>
      <c r="F12" s="41"/>
      <c r="G12" s="42">
        <f>IF(B12="","",IFERROR(TRUNC(ROUND(D12*E12,2),2),0))</f>
        <v>0.05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1.2799E-2</v>
      </c>
      <c r="F13" s="43"/>
      <c r="G13" s="42">
        <f t="shared" ref="G13:G28" si="1">IF(B13="","",IFERROR(TRUNC(ROUND(D13*E13,2),2),0))</f>
        <v>0.01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108</v>
      </c>
      <c r="B14" s="37">
        <v>1</v>
      </c>
      <c r="C14" s="38">
        <v>0.15</v>
      </c>
      <c r="D14" s="39">
        <f t="shared" si="0"/>
        <v>0.15</v>
      </c>
      <c r="E14" s="40">
        <v>1.2799E-2</v>
      </c>
      <c r="F14" s="41"/>
      <c r="G14" s="42">
        <f t="shared" si="1"/>
        <v>0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149</v>
      </c>
      <c r="B15" s="37">
        <v>2</v>
      </c>
      <c r="C15" s="38">
        <v>0.15</v>
      </c>
      <c r="D15" s="39">
        <f t="shared" si="0"/>
        <v>0.3</v>
      </c>
      <c r="E15" s="40">
        <v>1.2799E-2</v>
      </c>
      <c r="F15" s="41"/>
      <c r="G15" s="42">
        <f t="shared" si="1"/>
        <v>0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2</v>
      </c>
      <c r="C16" s="38">
        <v>0.17</v>
      </c>
      <c r="D16" s="39">
        <f t="shared" si="0"/>
        <v>0.34</v>
      </c>
      <c r="E16" s="40">
        <v>1.2799E-2</v>
      </c>
      <c r="F16" s="41"/>
      <c r="G16" s="42">
        <f t="shared" si="1"/>
        <v>0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2</v>
      </c>
      <c r="C17" s="38">
        <v>0.05</v>
      </c>
      <c r="D17" s="39">
        <f t="shared" si="0"/>
        <v>0.1</v>
      </c>
      <c r="E17" s="40">
        <v>1.2799E-2</v>
      </c>
      <c r="F17" s="41"/>
      <c r="G17" s="42">
        <f t="shared" si="1"/>
        <v>0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1.2799E-2</v>
      </c>
      <c r="F18" s="41"/>
      <c r="G18" s="42">
        <f t="shared" si="1"/>
        <v>0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1.2799E-2</v>
      </c>
      <c r="F33" s="41"/>
      <c r="G33" s="41">
        <f>IF(B33="","",IFERROR(TRUNC(ROUND(D33*E33,2),2),0))</f>
        <v>0.06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1.2799E-2</v>
      </c>
      <c r="F34" s="41"/>
      <c r="G34" s="41">
        <f t="shared" ref="G34:G39" si="4">IF(B34="","",IFERROR(TRUNC(ROUND(D34*E34,2),2),0))</f>
        <v>0.1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0.16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0.01</v>
      </c>
      <c r="F69" s="41"/>
      <c r="G69" s="44">
        <f>IF(D69=0,"",IFERROR(TRUNC(ROUND(D69*E69,2),2),0))</f>
        <v>0.01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0.01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0.23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0.02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0.02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0.27</v>
      </c>
      <c r="U75" t="s">
        <v>144</v>
      </c>
      <c r="V75">
        <f>+TRUNC(ROUND(G29+G40+G71+G73+G74,2),2)</f>
        <v>0.27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258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0.68324300000000004</v>
      </c>
      <c r="F12" s="41"/>
      <c r="G12" s="42">
        <f>IF(B12="","",IFERROR(TRUNC(ROUND(D12*E12,2),2),0))</f>
        <v>2.9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156</v>
      </c>
      <c r="B13" s="37">
        <v>1</v>
      </c>
      <c r="C13" s="38">
        <v>0.5</v>
      </c>
      <c r="D13" s="39">
        <f t="shared" ref="D13:D28" si="0">IF(B13="","",IFERROR(ROUND(B13*C13,5),0))</f>
        <v>0.5</v>
      </c>
      <c r="E13" s="40">
        <v>0.68324300000000004</v>
      </c>
      <c r="F13" s="43"/>
      <c r="G13" s="42">
        <f t="shared" ref="G13:G28" si="1">IF(B13="","",IFERROR(TRUNC(ROUND(D13*E13,2),2),0))</f>
        <v>0.34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108</v>
      </c>
      <c r="B14" s="37">
        <v>1</v>
      </c>
      <c r="C14" s="38">
        <v>0.15</v>
      </c>
      <c r="D14" s="39">
        <f t="shared" si="0"/>
        <v>0.15</v>
      </c>
      <c r="E14" s="40">
        <v>0.68324300000000004</v>
      </c>
      <c r="F14" s="41"/>
      <c r="G14" s="42">
        <f t="shared" si="1"/>
        <v>0.1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149</v>
      </c>
      <c r="B15" s="37">
        <v>2</v>
      </c>
      <c r="C15" s="38">
        <v>0.15</v>
      </c>
      <c r="D15" s="39">
        <f t="shared" si="0"/>
        <v>0.3</v>
      </c>
      <c r="E15" s="40">
        <v>0.68324300000000004</v>
      </c>
      <c r="F15" s="41"/>
      <c r="G15" s="42">
        <f t="shared" si="1"/>
        <v>0.2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158</v>
      </c>
      <c r="B16" s="37">
        <v>2</v>
      </c>
      <c r="C16" s="38">
        <v>0.17</v>
      </c>
      <c r="D16" s="39">
        <f t="shared" si="0"/>
        <v>0.34</v>
      </c>
      <c r="E16" s="40">
        <v>0.68324300000000004</v>
      </c>
      <c r="F16" s="41"/>
      <c r="G16" s="42">
        <f t="shared" si="1"/>
        <v>0.23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159</v>
      </c>
      <c r="B17" s="37">
        <v>2</v>
      </c>
      <c r="C17" s="38">
        <v>0.05</v>
      </c>
      <c r="D17" s="39">
        <f t="shared" si="0"/>
        <v>0.1</v>
      </c>
      <c r="E17" s="40">
        <v>0.68324300000000004</v>
      </c>
      <c r="F17" s="41"/>
      <c r="G17" s="42">
        <f t="shared" si="1"/>
        <v>7.0000000000000007E-2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 t="s">
        <v>103</v>
      </c>
      <c r="B18" s="37">
        <v>3</v>
      </c>
      <c r="C18" s="38">
        <v>0.05</v>
      </c>
      <c r="D18" s="39">
        <f t="shared" si="0"/>
        <v>0.15</v>
      </c>
      <c r="E18" s="40">
        <v>0.68324300000000004</v>
      </c>
      <c r="F18" s="41"/>
      <c r="G18" s="42">
        <f t="shared" si="1"/>
        <v>0.1</v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3.94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0.68324300000000004</v>
      </c>
      <c r="F33" s="41"/>
      <c r="G33" s="41">
        <f>IF(B33="","",IFERROR(TRUNC(ROUND(D33*E33,2),2),0))</f>
        <v>3.11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0.68324300000000004</v>
      </c>
      <c r="F34" s="41"/>
      <c r="G34" s="41">
        <f t="shared" ref="G34:G39" si="4">IF(B34="","",IFERROR(TRUNC(ROUND(D34*E34,2),2),0))</f>
        <v>5.55</v>
      </c>
    </row>
    <row r="35" spans="1:22">
      <c r="A35" s="44"/>
      <c r="B35" s="63"/>
      <c r="C35" s="49"/>
      <c r="D35" s="39" t="str">
        <f t="shared" si="3"/>
        <v/>
      </c>
      <c r="E35" s="38"/>
      <c r="F35" s="41"/>
      <c r="G35" s="41" t="str">
        <f t="shared" si="4"/>
        <v/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8.66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0.86</v>
      </c>
      <c r="F69" s="41"/>
      <c r="G69" s="44">
        <f>IF(D69=0,"",IFERROR(TRUNC(ROUND(D69*E69,2),2),0))</f>
        <v>0.86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0.86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13.46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1.01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1.01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15.48</v>
      </c>
      <c r="U75" t="s">
        <v>144</v>
      </c>
      <c r="V75">
        <f>+TRUNC(ROUND(G29+G40+G71+G73+G74,2),2)</f>
        <v>15.48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54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5.4148000000000002E-2</v>
      </c>
      <c r="F12" s="41"/>
      <c r="G12" s="42">
        <f>IF(B12="","",IFERROR(TRUNC(ROUND(D12*E12,2),2),0))</f>
        <v>0.23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5.4148000000000002E-2</v>
      </c>
      <c r="F13" s="43"/>
      <c r="G13" s="42">
        <f t="shared" ref="G13:G28" si="1">IF(B13="","",IFERROR(TRUNC(ROUND(D13*E13,2),2),0))</f>
        <v>0.02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3</v>
      </c>
      <c r="C14" s="38">
        <v>0.05</v>
      </c>
      <c r="D14" s="39">
        <f t="shared" si="0"/>
        <v>0.15</v>
      </c>
      <c r="E14" s="40">
        <v>5.4148000000000002E-2</v>
      </c>
      <c r="F14" s="41"/>
      <c r="G14" s="42">
        <f t="shared" si="1"/>
        <v>0.01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0.26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5.4148000000000002E-2</v>
      </c>
      <c r="F33" s="41"/>
      <c r="G33" s="41">
        <f>IF(B33="","",IFERROR(TRUNC(ROUND(D33*E33,2),2),0))</f>
        <v>0.25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5.4148000000000002E-2</v>
      </c>
      <c r="F34" s="41"/>
      <c r="G34" s="41">
        <f t="shared" ref="G34:G39" si="4">IF(B34="","",IFERROR(TRUNC(ROUND(D34*E34,2),2),0))</f>
        <v>0.22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5.4148000000000002E-2</v>
      </c>
      <c r="F35" s="41"/>
      <c r="G35" s="41">
        <f t="shared" si="4"/>
        <v>0.22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0.69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 ht="25.5">
      <c r="A44" s="68" t="s">
        <v>211</v>
      </c>
      <c r="B44" s="69"/>
      <c r="C44" s="70" t="s">
        <v>161</v>
      </c>
      <c r="D44" s="71">
        <v>1</v>
      </c>
      <c r="E44" s="72">
        <v>4.0999999999999996</v>
      </c>
      <c r="F44" s="73"/>
      <c r="G44" s="44">
        <f>IF(D44="","",IFERROR(TRUNC(ROUND(D44*E44,2),2),0))</f>
        <v>4.0999999999999996</v>
      </c>
      <c r="J44" s="74"/>
    </row>
    <row r="45" spans="1:22">
      <c r="A45" s="75" t="s">
        <v>212</v>
      </c>
      <c r="B45" s="76"/>
      <c r="C45" s="70" t="s">
        <v>13</v>
      </c>
      <c r="D45" s="71">
        <v>2</v>
      </c>
      <c r="E45" s="77">
        <v>2.77</v>
      </c>
      <c r="F45" s="43"/>
      <c r="G45" s="44">
        <f t="shared" ref="G45:G63" si="5">IF(D45="","",IFERROR(TRUNC(ROUND(D45*E45,2),2),0))</f>
        <v>5.54</v>
      </c>
      <c r="J45" s="74"/>
    </row>
    <row r="46" spans="1:22">
      <c r="A46" s="75" t="s">
        <v>213</v>
      </c>
      <c r="B46" s="76"/>
      <c r="C46" s="78" t="s">
        <v>1</v>
      </c>
      <c r="D46" s="79">
        <v>1</v>
      </c>
      <c r="E46" s="80">
        <v>4.2699999999999996</v>
      </c>
      <c r="F46" s="41"/>
      <c r="G46" s="44">
        <f t="shared" si="5"/>
        <v>4.2699999999999996</v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13.91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0.2</v>
      </c>
      <c r="F69" s="41"/>
      <c r="G69" s="44">
        <f>IF(D69=0,"",IFERROR(TRUNC(ROUND(D69*E69,2),2),0))</f>
        <v>0.2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15.06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1.1299999999999999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1.1299999999999999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17.32</v>
      </c>
      <c r="U75" t="s">
        <v>144</v>
      </c>
      <c r="V75">
        <f>+TRUNC(ROUND(G29+G40+G71+G73+G74,2),2)</f>
        <v>3.41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13.91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55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4.9230000000000003E-3</v>
      </c>
      <c r="F12" s="41"/>
      <c r="G12" s="42">
        <f>IF(B12="","",IFERROR(TRUNC(ROUND(D12*E12,2),2),0))</f>
        <v>0.02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2</v>
      </c>
      <c r="C13" s="38">
        <v>0.15</v>
      </c>
      <c r="D13" s="39">
        <f t="shared" ref="D13:D28" si="0">IF(B13="","",IFERROR(ROUND(B13*C13,5),0))</f>
        <v>0.3</v>
      </c>
      <c r="E13" s="40">
        <v>4.9230000000000003E-3</v>
      </c>
      <c r="F13" s="43"/>
      <c r="G13" s="42">
        <f t="shared" ref="G13:G28" si="1">IF(B13="","",IFERROR(TRUNC(ROUND(D13*E13,2),2),0))</f>
        <v>0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3</v>
      </c>
      <c r="C14" s="38">
        <v>0.05</v>
      </c>
      <c r="D14" s="39">
        <f t="shared" si="0"/>
        <v>0.15</v>
      </c>
      <c r="E14" s="40">
        <v>4.9230000000000003E-3</v>
      </c>
      <c r="F14" s="41"/>
      <c r="G14" s="42">
        <f t="shared" si="1"/>
        <v>0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0.02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4.9230000000000003E-3</v>
      </c>
      <c r="F33" s="41"/>
      <c r="G33" s="41">
        <f>IF(B33="","",IFERROR(TRUNC(ROUND(D33*E33,2),2),0))</f>
        <v>0.02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4.9230000000000003E-3</v>
      </c>
      <c r="F34" s="41"/>
      <c r="G34" s="41">
        <f t="shared" ref="G34:G39" si="4">IF(B34="","",IFERROR(TRUNC(ROUND(D34*E34,2),2),0))</f>
        <v>0.02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4.9230000000000003E-3</v>
      </c>
      <c r="F35" s="41"/>
      <c r="G35" s="41">
        <f t="shared" si="4"/>
        <v>0.02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0.06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235</v>
      </c>
      <c r="B44" s="69"/>
      <c r="C44" s="70" t="s">
        <v>1</v>
      </c>
      <c r="D44" s="71">
        <v>1</v>
      </c>
      <c r="E44" s="72">
        <v>18</v>
      </c>
      <c r="F44" s="73"/>
      <c r="G44" s="44">
        <f>IF(D44="","",IFERROR(TRUNC(ROUND(D44*E44,2),2),0))</f>
        <v>18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18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0.4</v>
      </c>
      <c r="F69" s="41"/>
      <c r="G69" s="44">
        <f>IF(D69=0,"",IFERROR(TRUNC(ROUND(D69*E69,2),2),0))</f>
        <v>0.4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0.4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18.48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1.39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1.39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21.26</v>
      </c>
      <c r="U75" t="s">
        <v>144</v>
      </c>
      <c r="V75">
        <f>+TRUNC(ROUND(G29+G40+G71+G73+G74,2),2)</f>
        <v>3.26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18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56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0.61038999999999999</v>
      </c>
      <c r="F12" s="41"/>
      <c r="G12" s="42">
        <f>IF(B12="","",IFERROR(TRUNC(ROUND(D12*E12,2),2),0))</f>
        <v>2.59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0.61038999999999999</v>
      </c>
      <c r="F13" s="43"/>
      <c r="G13" s="42">
        <f t="shared" ref="G13:G28" si="1">IF(B13="","",IFERROR(TRUNC(ROUND(D13*E13,2),2),0))</f>
        <v>0.09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158</v>
      </c>
      <c r="B14" s="37">
        <v>1</v>
      </c>
      <c r="C14" s="38">
        <v>0.17</v>
      </c>
      <c r="D14" s="39">
        <f t="shared" si="0"/>
        <v>0.17</v>
      </c>
      <c r="E14" s="40">
        <v>0.61038999999999999</v>
      </c>
      <c r="F14" s="41"/>
      <c r="G14" s="42">
        <f t="shared" si="1"/>
        <v>0.1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159</v>
      </c>
      <c r="B15" s="37">
        <v>1</v>
      </c>
      <c r="C15" s="38">
        <v>0.05</v>
      </c>
      <c r="D15" s="39">
        <f t="shared" si="0"/>
        <v>0.05</v>
      </c>
      <c r="E15" s="40">
        <v>0.61038999999999999</v>
      </c>
      <c r="F15" s="41"/>
      <c r="G15" s="42">
        <f t="shared" si="1"/>
        <v>0.03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103</v>
      </c>
      <c r="B16" s="37">
        <v>3</v>
      </c>
      <c r="C16" s="38">
        <v>0.05</v>
      </c>
      <c r="D16" s="39">
        <f t="shared" si="0"/>
        <v>0.15</v>
      </c>
      <c r="E16" s="40">
        <v>0.61038999999999999</v>
      </c>
      <c r="F16" s="41"/>
      <c r="G16" s="42">
        <f t="shared" si="1"/>
        <v>0.09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 t="s">
        <v>115</v>
      </c>
      <c r="B17" s="37">
        <v>1</v>
      </c>
      <c r="C17" s="38">
        <v>0.05</v>
      </c>
      <c r="D17" s="39">
        <f t="shared" si="0"/>
        <v>0.05</v>
      </c>
      <c r="E17" s="40">
        <v>0.61038999999999999</v>
      </c>
      <c r="F17" s="41"/>
      <c r="G17" s="42">
        <f t="shared" si="1"/>
        <v>0.03</v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2.93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0.61038999999999999</v>
      </c>
      <c r="F33" s="41"/>
      <c r="G33" s="41">
        <f>IF(B33="","",IFERROR(TRUNC(ROUND(D33*E33,2),2),0))</f>
        <v>2.78</v>
      </c>
    </row>
    <row r="34" spans="1:22">
      <c r="A34" s="44" t="s">
        <v>267</v>
      </c>
      <c r="B34" s="63">
        <v>1</v>
      </c>
      <c r="C34" s="49">
        <v>4.0999999999999996</v>
      </c>
      <c r="D34" s="39">
        <f t="shared" ref="D34:D39" si="3">IF(B34="","",IFERROR(ROUND(B34*C34,5),0))</f>
        <v>4.0999999999999996</v>
      </c>
      <c r="E34" s="38">
        <v>0.61038999999999999</v>
      </c>
      <c r="F34" s="41"/>
      <c r="G34" s="41">
        <f t="shared" ref="G34:G39" si="4">IF(B34="","",IFERROR(TRUNC(ROUND(D34*E34,2),2),0))</f>
        <v>2.5</v>
      </c>
    </row>
    <row r="35" spans="1:22">
      <c r="A35" s="44" t="s">
        <v>268</v>
      </c>
      <c r="B35" s="63">
        <v>1</v>
      </c>
      <c r="C35" s="49">
        <v>4.0599999999999996</v>
      </c>
      <c r="D35" s="39">
        <f t="shared" si="3"/>
        <v>4.0599999999999996</v>
      </c>
      <c r="E35" s="38">
        <v>0.61038999999999999</v>
      </c>
      <c r="F35" s="41"/>
      <c r="G35" s="41">
        <f t="shared" si="4"/>
        <v>2.48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7.76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180</v>
      </c>
      <c r="B44" s="69"/>
      <c r="C44" s="70" t="s">
        <v>1</v>
      </c>
      <c r="D44" s="71">
        <v>1</v>
      </c>
      <c r="E44" s="72">
        <v>5.94</v>
      </c>
      <c r="F44" s="73"/>
      <c r="G44" s="44">
        <f>IF(D44="","",IFERROR(TRUNC(ROUND(D44*E44,2),2),0))</f>
        <v>5.94</v>
      </c>
      <c r="J44" s="74"/>
    </row>
    <row r="45" spans="1:22">
      <c r="A45" s="75" t="s">
        <v>181</v>
      </c>
      <c r="B45" s="76"/>
      <c r="C45" s="70" t="s">
        <v>1</v>
      </c>
      <c r="D45" s="71">
        <v>1</v>
      </c>
      <c r="E45" s="77">
        <v>7</v>
      </c>
      <c r="F45" s="43"/>
      <c r="G45" s="44">
        <f t="shared" ref="G45:G63" si="5">IF(D45="","",IFERROR(TRUNC(ROUND(D45*E45,2),2),0))</f>
        <v>7</v>
      </c>
      <c r="J45" s="74"/>
    </row>
    <row r="46" spans="1:22">
      <c r="A46" s="75" t="s">
        <v>182</v>
      </c>
      <c r="B46" s="76"/>
      <c r="C46" s="78" t="s">
        <v>1</v>
      </c>
      <c r="D46" s="79">
        <v>1</v>
      </c>
      <c r="E46" s="80">
        <v>69.319999999999993</v>
      </c>
      <c r="F46" s="41"/>
      <c r="G46" s="44">
        <f t="shared" si="5"/>
        <v>69.319999999999993</v>
      </c>
      <c r="J46" s="74"/>
    </row>
    <row r="47" spans="1:22" ht="25.5">
      <c r="A47" s="75" t="s">
        <v>183</v>
      </c>
      <c r="B47" s="76"/>
      <c r="C47" s="70" t="s">
        <v>1</v>
      </c>
      <c r="D47" s="71">
        <v>1</v>
      </c>
      <c r="E47" s="80">
        <v>19.55</v>
      </c>
      <c r="F47" s="41"/>
      <c r="G47" s="44">
        <f t="shared" si="5"/>
        <v>19.55</v>
      </c>
      <c r="J47" s="74"/>
    </row>
    <row r="48" spans="1:22" ht="25.5">
      <c r="A48" s="75" t="s">
        <v>184</v>
      </c>
      <c r="B48" s="76"/>
      <c r="C48" s="70" t="s">
        <v>161</v>
      </c>
      <c r="D48" s="71">
        <v>1</v>
      </c>
      <c r="E48" s="80">
        <v>5.19</v>
      </c>
      <c r="F48" s="41"/>
      <c r="G48" s="44">
        <f t="shared" si="5"/>
        <v>5.19</v>
      </c>
      <c r="J48" s="74"/>
    </row>
    <row r="49" spans="1:10" ht="25.5">
      <c r="A49" s="75" t="s">
        <v>185</v>
      </c>
      <c r="B49" s="76"/>
      <c r="C49" s="70" t="s">
        <v>161</v>
      </c>
      <c r="D49" s="71">
        <v>1</v>
      </c>
      <c r="E49" s="80">
        <v>5.88</v>
      </c>
      <c r="F49" s="41"/>
      <c r="G49" s="44">
        <f t="shared" si="5"/>
        <v>5.88</v>
      </c>
      <c r="J49" s="74"/>
    </row>
    <row r="50" spans="1:10" ht="25.5">
      <c r="A50" s="75" t="s">
        <v>186</v>
      </c>
      <c r="B50" s="76"/>
      <c r="C50" s="70" t="s">
        <v>161</v>
      </c>
      <c r="D50" s="71">
        <v>1</v>
      </c>
      <c r="E50" s="80">
        <v>4.24</v>
      </c>
      <c r="F50" s="41"/>
      <c r="G50" s="44">
        <f t="shared" si="5"/>
        <v>4.24</v>
      </c>
      <c r="J50" s="74"/>
    </row>
    <row r="51" spans="1:10" ht="25.5">
      <c r="A51" s="75" t="s">
        <v>187</v>
      </c>
      <c r="B51" s="76"/>
      <c r="C51" s="70" t="s">
        <v>161</v>
      </c>
      <c r="D51" s="71">
        <v>1</v>
      </c>
      <c r="E51" s="80">
        <v>0.65</v>
      </c>
      <c r="F51" s="41"/>
      <c r="G51" s="44">
        <f t="shared" si="5"/>
        <v>0.65</v>
      </c>
      <c r="J51" s="74"/>
    </row>
    <row r="52" spans="1:10">
      <c r="A52" s="75" t="s">
        <v>188</v>
      </c>
      <c r="B52" s="76"/>
      <c r="C52" s="70" t="s">
        <v>1</v>
      </c>
      <c r="D52" s="71">
        <v>1</v>
      </c>
      <c r="E52" s="80">
        <v>1.57</v>
      </c>
      <c r="F52" s="41"/>
      <c r="G52" s="44">
        <f t="shared" si="5"/>
        <v>1.57</v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119.34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2</v>
      </c>
      <c r="F69" s="41"/>
      <c r="G69" s="44">
        <f>IF(D69=0,"",IFERROR(TRUNC(ROUND(D69*E69,2),2),0))</f>
        <v>2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2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132.03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2.5000000000000001E-2</v>
      </c>
      <c r="G73" s="52">
        <f>TRUNC(ROUND(G72*F73,2),2)</f>
        <v>3.3</v>
      </c>
    </row>
    <row r="74" spans="1:22">
      <c r="A74" s="137"/>
      <c r="B74" s="138"/>
      <c r="C74" s="141" t="s">
        <v>142</v>
      </c>
      <c r="D74" s="113"/>
      <c r="E74" s="113"/>
      <c r="F74" s="87">
        <v>2.5000000000000001E-2</v>
      </c>
      <c r="G74" s="52">
        <f>TRUNC(ROUND(G72*F74,2),2)</f>
        <v>3.3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138.63</v>
      </c>
      <c r="U75" t="s">
        <v>144</v>
      </c>
      <c r="V75">
        <f>+TRUNC(ROUND(G29+G40+G71+G73+G74,2),2)</f>
        <v>19.29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119.34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70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8</v>
      </c>
      <c r="F12" s="41"/>
      <c r="G12" s="42">
        <f>IF(B12="","",IFERROR(TRUNC(ROUND(D12*E12,2),2),0))</f>
        <v>34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8</v>
      </c>
      <c r="F13" s="43"/>
      <c r="G13" s="42">
        <f t="shared" ref="G13:G28" si="1">IF(B13="","",IFERROR(TRUNC(ROUND(D13*E13,2),2),0))</f>
        <v>1.2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4</v>
      </c>
      <c r="C14" s="38">
        <v>0.05</v>
      </c>
      <c r="D14" s="39">
        <f t="shared" si="0"/>
        <v>0.2</v>
      </c>
      <c r="E14" s="40">
        <v>8</v>
      </c>
      <c r="F14" s="41"/>
      <c r="G14" s="42">
        <f t="shared" si="1"/>
        <v>1.6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236</v>
      </c>
      <c r="B15" s="37">
        <v>1</v>
      </c>
      <c r="C15" s="38">
        <v>0.15</v>
      </c>
      <c r="D15" s="39">
        <f t="shared" si="0"/>
        <v>0.15</v>
      </c>
      <c r="E15" s="40">
        <v>8</v>
      </c>
      <c r="F15" s="41"/>
      <c r="G15" s="42">
        <f t="shared" si="1"/>
        <v>1.2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237</v>
      </c>
      <c r="B16" s="37">
        <v>1</v>
      </c>
      <c r="C16" s="38">
        <v>0.15</v>
      </c>
      <c r="D16" s="39">
        <f t="shared" si="0"/>
        <v>0.15</v>
      </c>
      <c r="E16" s="40">
        <v>8</v>
      </c>
      <c r="F16" s="41"/>
      <c r="G16" s="42">
        <f t="shared" si="1"/>
        <v>1.2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39.200000000000003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8</v>
      </c>
      <c r="F33" s="41"/>
      <c r="G33" s="41">
        <f>IF(B33="","",IFERROR(TRUNC(ROUND(D33*E33,2),2),0))</f>
        <v>36.4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8</v>
      </c>
      <c r="F34" s="41"/>
      <c r="G34" s="41">
        <f t="shared" ref="G34:G39" si="4">IF(B34="","",IFERROR(TRUNC(ROUND(D34*E34,2),2),0))</f>
        <v>64.959999999999994</v>
      </c>
    </row>
    <row r="35" spans="1:22">
      <c r="A35" s="44" t="s">
        <v>238</v>
      </c>
      <c r="B35" s="63">
        <v>1</v>
      </c>
      <c r="C35" s="49">
        <v>4.5599999999999996</v>
      </c>
      <c r="D35" s="39">
        <f t="shared" si="3"/>
        <v>4.5599999999999996</v>
      </c>
      <c r="E35" s="38">
        <v>8</v>
      </c>
      <c r="F35" s="41"/>
      <c r="G35" s="41">
        <f t="shared" si="4"/>
        <v>36.479999999999997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137.84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0.1</v>
      </c>
      <c r="F69" s="41"/>
      <c r="G69" s="44">
        <f>IF(D69=0,"",IFERROR(TRUNC(ROUND(D69*E69,2),2),0))</f>
        <v>0.1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177.14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13.29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13.29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203.72</v>
      </c>
      <c r="U75" t="s">
        <v>144</v>
      </c>
      <c r="V75">
        <f>+TRUNC(ROUND(G29+G40+G71+G73+G74,2),2)</f>
        <v>203.72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10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152</v>
      </c>
      <c r="B12" s="37">
        <v>1</v>
      </c>
      <c r="C12" s="38">
        <v>20</v>
      </c>
      <c r="D12" s="39">
        <f>IF(B12="","",IFERROR(ROUND(B12*C12,5),0))</f>
        <v>20</v>
      </c>
      <c r="E12" s="40">
        <v>2.4612500000000002</v>
      </c>
      <c r="F12" s="41"/>
      <c r="G12" s="42">
        <f>IF(B12="","",IFERROR(TRUNC(ROUND(D12*E12,2),2),0))</f>
        <v>49.23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153</v>
      </c>
      <c r="B13" s="37">
        <v>1</v>
      </c>
      <c r="C13" s="38">
        <v>1</v>
      </c>
      <c r="D13" s="39">
        <f t="shared" ref="D13:D28" si="0">IF(B13="","",IFERROR(ROUND(B13*C13,5),0))</f>
        <v>1</v>
      </c>
      <c r="E13" s="40">
        <v>2.4612500000000002</v>
      </c>
      <c r="F13" s="43"/>
      <c r="G13" s="42">
        <f t="shared" ref="G13:G28" si="1">IF(B13="","",IFERROR(TRUNC(ROUND(D13*E13,2),2),0))</f>
        <v>2.46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5</v>
      </c>
      <c r="C14" s="38">
        <v>0.05</v>
      </c>
      <c r="D14" s="39">
        <f t="shared" si="0"/>
        <v>0.25</v>
      </c>
      <c r="E14" s="40">
        <v>2.4612500000000002</v>
      </c>
      <c r="F14" s="41"/>
      <c r="G14" s="42">
        <f t="shared" si="1"/>
        <v>0.62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52.31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2.4612500000000002</v>
      </c>
      <c r="F33" s="41"/>
      <c r="G33" s="41">
        <f>IF(B33="","",IFERROR(TRUNC(ROUND(D33*E33,2),2),0))</f>
        <v>11.2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2.4612500000000002</v>
      </c>
      <c r="F34" s="41"/>
      <c r="G34" s="41">
        <f t="shared" ref="G34:G39" si="4">IF(B34="","",IFERROR(TRUNC(ROUND(D34*E34,2),2),0))</f>
        <v>20.18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2.4612500000000002</v>
      </c>
      <c r="F35" s="41"/>
      <c r="G35" s="41">
        <f t="shared" si="4"/>
        <v>19.989999999999998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51.37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155</v>
      </c>
      <c r="B44" s="69"/>
      <c r="C44" s="70" t="s">
        <v>1</v>
      </c>
      <c r="D44" s="71">
        <v>1</v>
      </c>
      <c r="E44" s="72">
        <v>145.84</v>
      </c>
      <c r="F44" s="73"/>
      <c r="G44" s="44">
        <f>IF(D44="","",IFERROR(TRUNC(ROUND(D44*E44,2),2),0))</f>
        <v>145.84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145.84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9</v>
      </c>
      <c r="F69" s="41"/>
      <c r="G69" s="44">
        <f>IF(D69=0,"",IFERROR(TRUNC(ROUND(D69*E69,2),2),0))</f>
        <v>9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9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258.52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19.39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19.39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297.3</v>
      </c>
      <c r="U75" t="s">
        <v>144</v>
      </c>
      <c r="V75">
        <f>+TRUNC(ROUND(G29+G40+G71+G73+G74,2),2)</f>
        <v>151.46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145.84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71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148</v>
      </c>
      <c r="B12" s="37">
        <v>1</v>
      </c>
      <c r="C12" s="38">
        <v>4.25</v>
      </c>
      <c r="D12" s="39">
        <f>IF(B12="","",IFERROR(ROUND(B12*C12,5),0))</f>
        <v>4.25</v>
      </c>
      <c r="E12" s="40">
        <v>7</v>
      </c>
      <c r="F12" s="41"/>
      <c r="G12" s="42">
        <f>IF(B12="","",IFERROR(TRUNC(ROUND(D12*E12,2),2),0))</f>
        <v>29.75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149</v>
      </c>
      <c r="B13" s="37">
        <v>1</v>
      </c>
      <c r="C13" s="38">
        <v>0.15</v>
      </c>
      <c r="D13" s="39">
        <f t="shared" ref="D13:D28" si="0">IF(B13="","",IFERROR(ROUND(B13*C13,5),0))</f>
        <v>0.15</v>
      </c>
      <c r="E13" s="40">
        <v>7</v>
      </c>
      <c r="F13" s="43"/>
      <c r="G13" s="42">
        <f t="shared" ref="G13:G28" si="1">IF(B13="","",IFERROR(TRUNC(ROUND(D13*E13,2),2),0))</f>
        <v>1.05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4</v>
      </c>
      <c r="C14" s="38">
        <v>0.05</v>
      </c>
      <c r="D14" s="39">
        <f t="shared" si="0"/>
        <v>0.2</v>
      </c>
      <c r="E14" s="40">
        <v>7</v>
      </c>
      <c r="F14" s="41"/>
      <c r="G14" s="42">
        <f t="shared" si="1"/>
        <v>1.4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 t="s">
        <v>239</v>
      </c>
      <c r="B15" s="37">
        <v>1</v>
      </c>
      <c r="C15" s="38">
        <v>7.9000000000000001E-2</v>
      </c>
      <c r="D15" s="39">
        <f t="shared" si="0"/>
        <v>7.9000000000000001E-2</v>
      </c>
      <c r="E15" s="40">
        <v>7</v>
      </c>
      <c r="F15" s="41"/>
      <c r="G15" s="42">
        <f t="shared" si="1"/>
        <v>0.55000000000000004</v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 t="s">
        <v>237</v>
      </c>
      <c r="B16" s="37">
        <v>1</v>
      </c>
      <c r="C16" s="38">
        <v>0.15</v>
      </c>
      <c r="D16" s="39">
        <f t="shared" si="0"/>
        <v>0.15</v>
      </c>
      <c r="E16" s="40">
        <v>7</v>
      </c>
      <c r="F16" s="41"/>
      <c r="G16" s="42">
        <f t="shared" si="1"/>
        <v>1.05</v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33.799999999999997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7</v>
      </c>
      <c r="F33" s="41"/>
      <c r="G33" s="41">
        <f>IF(B33="","",IFERROR(TRUNC(ROUND(D33*E33,2),2),0))</f>
        <v>31.85</v>
      </c>
    </row>
    <row r="34" spans="1:22">
      <c r="A34" s="44" t="s">
        <v>268</v>
      </c>
      <c r="B34" s="63">
        <v>2</v>
      </c>
      <c r="C34" s="49">
        <v>4.0599999999999996</v>
      </c>
      <c r="D34" s="39">
        <f t="shared" ref="D34:D39" si="3">IF(B34="","",IFERROR(ROUND(B34*C34,5),0))</f>
        <v>8.1199999999999992</v>
      </c>
      <c r="E34" s="38">
        <v>7</v>
      </c>
      <c r="F34" s="41"/>
      <c r="G34" s="41">
        <f t="shared" ref="G34:G39" si="4">IF(B34="","",IFERROR(TRUNC(ROUND(D34*E34,2),2),0))</f>
        <v>56.84</v>
      </c>
    </row>
    <row r="35" spans="1:22">
      <c r="A35" s="44" t="s">
        <v>238</v>
      </c>
      <c r="B35" s="63">
        <v>1</v>
      </c>
      <c r="C35" s="49">
        <v>4.5599999999999996</v>
      </c>
      <c r="D35" s="39">
        <f t="shared" si="3"/>
        <v>4.5599999999999996</v>
      </c>
      <c r="E35" s="38">
        <v>7</v>
      </c>
      <c r="F35" s="41"/>
      <c r="G35" s="41">
        <f t="shared" si="4"/>
        <v>31.92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120.61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130</v>
      </c>
      <c r="B44" s="69"/>
      <c r="C44" s="70"/>
      <c r="D44" s="71"/>
      <c r="E44" s="72"/>
      <c r="F44" s="73"/>
      <c r="G44" s="44" t="str">
        <f>IF(D44="","",IFERROR(TRUNC(ROUND(D44*E44,2),2),0))</f>
        <v/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0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0.1</v>
      </c>
      <c r="F69" s="41"/>
      <c r="G69" s="44">
        <f>IF(D69=0,"",IFERROR(TRUNC(ROUND(D69*E69,2),2),0))</f>
        <v>0.1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0.1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154.51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11.59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11.59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177.69</v>
      </c>
      <c r="U75" t="s">
        <v>144</v>
      </c>
      <c r="V75">
        <f>+TRUNC(ROUND(G29+G40+G71+G73+G74,2),2)</f>
        <v>177.69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0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V76"/>
  <sheetViews>
    <sheetView view="pageBreakPreview" topLeftCell="A4" zoomScale="115" zoomScaleNormal="100" zoomScaleSheetLayoutView="115" workbookViewId="0">
      <selection activeCell="F73" sqref="F73:F74"/>
    </sheetView>
  </sheetViews>
  <sheetFormatPr baseColWidth="10" defaultRowHeight="15"/>
  <cols>
    <col min="1" max="1" width="68.28515625" customWidth="1"/>
    <col min="8" max="22" width="0" hidden="1" customWidth="1"/>
  </cols>
  <sheetData>
    <row r="1" spans="1:22" ht="21">
      <c r="A1" s="94" t="s">
        <v>72</v>
      </c>
      <c r="B1" s="95"/>
      <c r="C1" s="95"/>
      <c r="D1" s="95"/>
      <c r="E1" s="95"/>
      <c r="F1" s="95"/>
      <c r="G1" s="96"/>
    </row>
    <row r="2" spans="1:22">
      <c r="A2" s="12" t="s">
        <v>73</v>
      </c>
      <c r="B2" s="13"/>
      <c r="C2" s="13"/>
      <c r="D2" s="13" t="s">
        <v>74</v>
      </c>
      <c r="E2" s="97"/>
      <c r="F2" s="97"/>
      <c r="G2" s="98"/>
    </row>
    <row r="3" spans="1:22">
      <c r="A3" s="12" t="s">
        <v>75</v>
      </c>
      <c r="B3" s="14"/>
      <c r="C3" s="13"/>
      <c r="D3" s="13"/>
      <c r="E3" s="97"/>
      <c r="F3" s="97"/>
      <c r="G3" s="98"/>
    </row>
    <row r="4" spans="1:22" ht="18">
      <c r="A4" s="99" t="s">
        <v>76</v>
      </c>
      <c r="B4" s="100"/>
      <c r="C4" s="100"/>
      <c r="D4" s="100"/>
      <c r="E4" s="100"/>
      <c r="F4" s="100"/>
      <c r="G4" s="101"/>
    </row>
    <row r="5" spans="1:22">
      <c r="A5" s="15"/>
      <c r="B5" s="16"/>
      <c r="C5" s="16"/>
      <c r="D5" s="17" t="s">
        <v>77</v>
      </c>
      <c r="F5" s="18"/>
      <c r="G5" s="19"/>
    </row>
    <row r="6" spans="1:22" ht="18" customHeight="1">
      <c r="A6" s="102" t="s">
        <v>78</v>
      </c>
      <c r="B6" s="103"/>
      <c r="C6" s="103"/>
      <c r="D6" s="103"/>
      <c r="E6" s="103"/>
      <c r="F6" s="103"/>
      <c r="G6" s="20"/>
    </row>
    <row r="7" spans="1:22">
      <c r="A7" s="104" t="s">
        <v>11</v>
      </c>
      <c r="B7" s="105"/>
      <c r="C7" s="105"/>
      <c r="D7" s="105"/>
      <c r="E7" s="105"/>
      <c r="F7" s="21" t="s">
        <v>79</v>
      </c>
      <c r="G7" s="22" t="s">
        <v>1</v>
      </c>
      <c r="I7" s="23" t="s">
        <v>80</v>
      </c>
      <c r="J7">
        <v>2</v>
      </c>
    </row>
    <row r="8" spans="1:22">
      <c r="A8" s="24" t="s">
        <v>81</v>
      </c>
      <c r="B8" s="25"/>
      <c r="C8" s="25"/>
      <c r="D8" s="25"/>
      <c r="E8" s="106"/>
      <c r="F8" s="106"/>
      <c r="G8" s="26"/>
    </row>
    <row r="9" spans="1:22">
      <c r="A9" s="107" t="s">
        <v>82</v>
      </c>
      <c r="B9" s="108"/>
      <c r="C9" s="27"/>
      <c r="D9" s="27"/>
      <c r="E9" s="109"/>
      <c r="F9" s="109"/>
      <c r="G9" s="28"/>
      <c r="H9" s="29"/>
      <c r="I9" s="30" t="s">
        <v>83</v>
      </c>
      <c r="J9" s="30" t="s">
        <v>84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ht="25.5">
      <c r="A10" s="31" t="s">
        <v>85</v>
      </c>
      <c r="B10" s="31" t="s">
        <v>2</v>
      </c>
      <c r="C10" s="31" t="s">
        <v>86</v>
      </c>
      <c r="D10" s="31" t="s">
        <v>87</v>
      </c>
      <c r="E10" s="110" t="s">
        <v>88</v>
      </c>
      <c r="F10" s="110"/>
      <c r="G10" s="31" t="s">
        <v>89</v>
      </c>
      <c r="I10" s="32">
        <v>0.5</v>
      </c>
      <c r="J10" s="32">
        <f>1/I10</f>
        <v>2</v>
      </c>
    </row>
    <row r="11" spans="1:22">
      <c r="A11" s="33"/>
      <c r="B11" s="34" t="s">
        <v>90</v>
      </c>
      <c r="C11" s="35" t="s">
        <v>91</v>
      </c>
      <c r="D11" s="34" t="s">
        <v>92</v>
      </c>
      <c r="E11" s="111" t="s">
        <v>93</v>
      </c>
      <c r="F11" s="112"/>
      <c r="G11" s="36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99</v>
      </c>
      <c r="Q11" t="s">
        <v>100</v>
      </c>
      <c r="R11" t="s">
        <v>101</v>
      </c>
      <c r="S11" t="s">
        <v>102</v>
      </c>
    </row>
    <row r="12" spans="1:22">
      <c r="A12" s="37" t="s">
        <v>152</v>
      </c>
      <c r="B12" s="37">
        <v>1</v>
      </c>
      <c r="C12" s="38">
        <v>20</v>
      </c>
      <c r="D12" s="39">
        <f>IF(B12="","",IFERROR(ROUND(B12*C12,5),0))</f>
        <v>20</v>
      </c>
      <c r="E12" s="40">
        <v>4.3121099999999997</v>
      </c>
      <c r="F12" s="41"/>
      <c r="G12" s="42">
        <f>IF(B12="","",IFERROR(TRUNC(ROUND(D12*E12,2),2),0))</f>
        <v>86.24</v>
      </c>
      <c r="I12" t="s">
        <v>104</v>
      </c>
      <c r="J12">
        <v>2</v>
      </c>
      <c r="U12">
        <v>6.25</v>
      </c>
      <c r="V12">
        <f>+U12*1.4</f>
        <v>8.75</v>
      </c>
    </row>
    <row r="13" spans="1:22">
      <c r="A13" s="37" t="s">
        <v>153</v>
      </c>
      <c r="B13" s="37">
        <v>1</v>
      </c>
      <c r="C13" s="38">
        <v>1</v>
      </c>
      <c r="D13" s="39">
        <f t="shared" ref="D13:D28" si="0">IF(B13="","",IFERROR(ROUND(B13*C13,5),0))</f>
        <v>1</v>
      </c>
      <c r="E13" s="40">
        <v>4.3121099999999997</v>
      </c>
      <c r="F13" s="43"/>
      <c r="G13" s="42">
        <f t="shared" ref="G13:G28" si="1">IF(B13="","",IFERROR(TRUNC(ROUND(D13*E13,2),2),0))</f>
        <v>4.3099999999999996</v>
      </c>
      <c r="I13" t="s">
        <v>106</v>
      </c>
      <c r="J13">
        <v>2</v>
      </c>
      <c r="L13">
        <f>8*20*12</f>
        <v>1920</v>
      </c>
      <c r="M13">
        <f>+L13*0.7</f>
        <v>1344</v>
      </c>
      <c r="N13">
        <v>2</v>
      </c>
      <c r="O13">
        <f>+M13*N13</f>
        <v>2688</v>
      </c>
      <c r="P13">
        <v>150</v>
      </c>
      <c r="Q13">
        <f>+P13/O13</f>
        <v>5.5803571428571432E-2</v>
      </c>
      <c r="R13">
        <v>1.5</v>
      </c>
      <c r="S13">
        <f>ROUND(+Q13*R13,5)</f>
        <v>8.3710000000000007E-2</v>
      </c>
      <c r="U13">
        <v>15</v>
      </c>
      <c r="V13">
        <f t="shared" ref="V13:V26" si="2">+U13*1.4</f>
        <v>21</v>
      </c>
    </row>
    <row r="14" spans="1:22">
      <c r="A14" s="37" t="s">
        <v>103</v>
      </c>
      <c r="B14" s="37">
        <v>5</v>
      </c>
      <c r="C14" s="38">
        <v>0.05</v>
      </c>
      <c r="D14" s="39">
        <f t="shared" si="0"/>
        <v>0.25</v>
      </c>
      <c r="E14" s="40">
        <v>4.3121099999999997</v>
      </c>
      <c r="F14" s="41"/>
      <c r="G14" s="42">
        <f t="shared" si="1"/>
        <v>1.08</v>
      </c>
      <c r="I14" t="s">
        <v>107</v>
      </c>
      <c r="J14">
        <v>2</v>
      </c>
      <c r="U14">
        <v>65</v>
      </c>
      <c r="V14">
        <f t="shared" si="2"/>
        <v>91</v>
      </c>
    </row>
    <row r="15" spans="1:22">
      <c r="A15" s="37"/>
      <c r="B15" s="37"/>
      <c r="C15" s="38"/>
      <c r="D15" s="39" t="str">
        <f t="shared" si="0"/>
        <v/>
      </c>
      <c r="E15" s="40"/>
      <c r="F15" s="41"/>
      <c r="G15" s="42" t="str">
        <f t="shared" si="1"/>
        <v/>
      </c>
      <c r="I15" t="s">
        <v>108</v>
      </c>
      <c r="J15">
        <v>2</v>
      </c>
      <c r="U15">
        <v>2</v>
      </c>
      <c r="V15">
        <f t="shared" si="2"/>
        <v>2.8</v>
      </c>
    </row>
    <row r="16" spans="1:22">
      <c r="A16" s="37"/>
      <c r="B16" s="37"/>
      <c r="C16" s="38"/>
      <c r="D16" s="39" t="str">
        <f t="shared" si="0"/>
        <v/>
      </c>
      <c r="E16" s="40"/>
      <c r="F16" s="41"/>
      <c r="G16" s="42" t="str">
        <f t="shared" si="1"/>
        <v/>
      </c>
      <c r="I16" t="s">
        <v>109</v>
      </c>
      <c r="J16">
        <v>2</v>
      </c>
      <c r="U16">
        <v>0.5</v>
      </c>
      <c r="V16">
        <f t="shared" si="2"/>
        <v>0.7</v>
      </c>
    </row>
    <row r="17" spans="1:22">
      <c r="A17" s="37"/>
      <c r="B17" s="37"/>
      <c r="C17" s="38"/>
      <c r="D17" s="39" t="str">
        <f t="shared" si="0"/>
        <v/>
      </c>
      <c r="E17" s="40"/>
      <c r="F17" s="41"/>
      <c r="G17" s="42" t="str">
        <f t="shared" si="1"/>
        <v/>
      </c>
      <c r="I17" t="s">
        <v>110</v>
      </c>
      <c r="J17">
        <v>6</v>
      </c>
      <c r="U17">
        <v>0.15</v>
      </c>
      <c r="V17">
        <f t="shared" si="2"/>
        <v>0.21</v>
      </c>
    </row>
    <row r="18" spans="1:22">
      <c r="A18" s="44"/>
      <c r="B18" s="37"/>
      <c r="C18" s="38"/>
      <c r="D18" s="39" t="str">
        <f t="shared" si="0"/>
        <v/>
      </c>
      <c r="E18" s="40"/>
      <c r="F18" s="41"/>
      <c r="G18" s="42" t="str">
        <f t="shared" si="1"/>
        <v/>
      </c>
      <c r="I18" t="s">
        <v>111</v>
      </c>
      <c r="J18">
        <v>2</v>
      </c>
      <c r="U18">
        <v>0.15</v>
      </c>
      <c r="V18">
        <f t="shared" si="2"/>
        <v>0.21</v>
      </c>
    </row>
    <row r="19" spans="1:22">
      <c r="A19" s="37"/>
      <c r="B19" s="37"/>
      <c r="C19" s="38"/>
      <c r="D19" s="39" t="str">
        <f t="shared" si="0"/>
        <v/>
      </c>
      <c r="E19" s="40"/>
      <c r="F19" s="41"/>
      <c r="G19" s="42" t="str">
        <f t="shared" si="1"/>
        <v/>
      </c>
      <c r="I19" t="s">
        <v>112</v>
      </c>
      <c r="J19">
        <v>1</v>
      </c>
      <c r="U19">
        <v>0.16</v>
      </c>
      <c r="V19">
        <f t="shared" si="2"/>
        <v>0.22399999999999998</v>
      </c>
    </row>
    <row r="20" spans="1:22">
      <c r="A20" s="37"/>
      <c r="B20" s="37"/>
      <c r="C20" s="38"/>
      <c r="D20" s="39" t="str">
        <f t="shared" si="0"/>
        <v/>
      </c>
      <c r="E20" s="40"/>
      <c r="F20" s="41"/>
      <c r="G20" s="42" t="str">
        <f t="shared" si="1"/>
        <v/>
      </c>
      <c r="I20" t="s">
        <v>113</v>
      </c>
      <c r="J20">
        <v>4</v>
      </c>
      <c r="U20">
        <v>0.2</v>
      </c>
      <c r="V20">
        <f t="shared" si="2"/>
        <v>0.27999999999999997</v>
      </c>
    </row>
    <row r="21" spans="1:22">
      <c r="A21" s="37"/>
      <c r="B21" s="37"/>
      <c r="C21" s="38"/>
      <c r="D21" s="39" t="str">
        <f t="shared" si="0"/>
        <v/>
      </c>
      <c r="E21" s="40"/>
      <c r="F21" s="41"/>
      <c r="G21" s="42" t="str">
        <f t="shared" si="1"/>
        <v/>
      </c>
      <c r="I21" t="s">
        <v>114</v>
      </c>
      <c r="J21">
        <v>4</v>
      </c>
      <c r="U21">
        <v>0.2</v>
      </c>
      <c r="V21">
        <f t="shared" si="2"/>
        <v>0.27999999999999997</v>
      </c>
    </row>
    <row r="22" spans="1:22">
      <c r="A22" s="37"/>
      <c r="B22" s="37"/>
      <c r="C22" s="38"/>
      <c r="D22" s="39" t="str">
        <f t="shared" si="0"/>
        <v/>
      </c>
      <c r="E22" s="40"/>
      <c r="F22" s="41"/>
      <c r="G22" s="42" t="str">
        <f t="shared" si="1"/>
        <v/>
      </c>
      <c r="I22" t="s">
        <v>115</v>
      </c>
      <c r="J22">
        <v>1</v>
      </c>
      <c r="U22">
        <v>0.17</v>
      </c>
      <c r="V22">
        <f t="shared" si="2"/>
        <v>0.23799999999999999</v>
      </c>
    </row>
    <row r="23" spans="1:22">
      <c r="A23" s="37"/>
      <c r="B23" s="37"/>
      <c r="C23" s="38"/>
      <c r="D23" s="39" t="str">
        <f t="shared" si="0"/>
        <v/>
      </c>
      <c r="E23" s="40"/>
      <c r="F23" s="41"/>
      <c r="G23" s="42" t="str">
        <f t="shared" si="1"/>
        <v/>
      </c>
      <c r="I23" t="s">
        <v>116</v>
      </c>
      <c r="J23">
        <v>5</v>
      </c>
      <c r="U23">
        <v>0.05</v>
      </c>
      <c r="V23">
        <f t="shared" si="2"/>
        <v>6.9999999999999993E-2</v>
      </c>
    </row>
    <row r="24" spans="1:22">
      <c r="A24" s="45"/>
      <c r="B24" s="37"/>
      <c r="C24" s="38"/>
      <c r="D24" s="39" t="str">
        <f t="shared" si="0"/>
        <v/>
      </c>
      <c r="E24" s="40"/>
      <c r="F24" s="41"/>
      <c r="G24" s="42" t="str">
        <f t="shared" si="1"/>
        <v/>
      </c>
      <c r="I24" t="s">
        <v>117</v>
      </c>
      <c r="J24">
        <v>5</v>
      </c>
      <c r="U24">
        <v>0.05</v>
      </c>
      <c r="V24">
        <f t="shared" si="2"/>
        <v>6.9999999999999993E-2</v>
      </c>
    </row>
    <row r="25" spans="1:22">
      <c r="A25" s="46"/>
      <c r="B25" s="45"/>
      <c r="C25" s="38"/>
      <c r="D25" s="39" t="str">
        <f t="shared" si="0"/>
        <v/>
      </c>
      <c r="E25" s="40"/>
      <c r="F25" s="41"/>
      <c r="G25" s="42" t="str">
        <f t="shared" si="1"/>
        <v/>
      </c>
      <c r="I25" t="s">
        <v>118</v>
      </c>
      <c r="J25">
        <v>5</v>
      </c>
      <c r="U25">
        <v>0.05</v>
      </c>
      <c r="V25">
        <f t="shared" si="2"/>
        <v>6.9999999999999993E-2</v>
      </c>
    </row>
    <row r="26" spans="1:22">
      <c r="A26" s="47"/>
      <c r="B26" s="46"/>
      <c r="C26" s="38"/>
      <c r="D26" s="39" t="str">
        <f t="shared" si="0"/>
        <v/>
      </c>
      <c r="E26" s="40"/>
      <c r="F26" s="41"/>
      <c r="G26" s="42" t="str">
        <f t="shared" si="1"/>
        <v/>
      </c>
      <c r="I26" t="s">
        <v>119</v>
      </c>
      <c r="J26">
        <v>5</v>
      </c>
      <c r="U26">
        <v>5</v>
      </c>
      <c r="V26">
        <f t="shared" si="2"/>
        <v>7</v>
      </c>
    </row>
    <row r="27" spans="1:22">
      <c r="A27" s="44"/>
      <c r="B27" s="48"/>
      <c r="C27" s="38"/>
      <c r="D27" s="39" t="str">
        <f t="shared" si="0"/>
        <v/>
      </c>
      <c r="E27" s="38"/>
      <c r="F27" s="41"/>
      <c r="G27" s="42" t="str">
        <f t="shared" si="1"/>
        <v/>
      </c>
      <c r="I27" t="s">
        <v>120</v>
      </c>
      <c r="J27">
        <v>5</v>
      </c>
    </row>
    <row r="28" spans="1:22">
      <c r="A28" s="49"/>
      <c r="B28" s="49"/>
      <c r="C28" s="50"/>
      <c r="D28" s="39" t="str">
        <f t="shared" si="0"/>
        <v/>
      </c>
      <c r="E28" s="50"/>
      <c r="F28" s="51"/>
      <c r="G28" s="42" t="str">
        <f t="shared" si="1"/>
        <v/>
      </c>
    </row>
    <row r="29" spans="1:22">
      <c r="A29" s="52" t="s">
        <v>121</v>
      </c>
      <c r="B29" s="52"/>
      <c r="C29" s="53"/>
      <c r="D29" s="52"/>
      <c r="E29" s="113"/>
      <c r="F29" s="114"/>
      <c r="G29" s="52">
        <f>TRUNC(ROUND(SUM(G12:G28),2),2)</f>
        <v>91.63</v>
      </c>
    </row>
    <row r="30" spans="1:22">
      <c r="A30" s="91" t="s">
        <v>122</v>
      </c>
      <c r="B30" s="92"/>
      <c r="C30" s="55"/>
      <c r="D30" s="55"/>
      <c r="E30" s="93"/>
      <c r="F30" s="93"/>
      <c r="G30" s="5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5.5">
      <c r="A31" s="31" t="s">
        <v>123</v>
      </c>
      <c r="B31" s="57" t="s">
        <v>2</v>
      </c>
      <c r="C31" s="31" t="s">
        <v>124</v>
      </c>
      <c r="D31" s="31" t="s">
        <v>87</v>
      </c>
      <c r="E31" s="117" t="s">
        <v>88</v>
      </c>
      <c r="F31" s="118"/>
      <c r="G31" s="58" t="s">
        <v>89</v>
      </c>
    </row>
    <row r="32" spans="1:22">
      <c r="A32" s="59"/>
      <c r="B32" s="60" t="s">
        <v>90</v>
      </c>
      <c r="C32" s="61" t="s">
        <v>91</v>
      </c>
      <c r="D32" s="61" t="s">
        <v>92</v>
      </c>
      <c r="E32" s="119" t="s">
        <v>93</v>
      </c>
      <c r="F32" s="120"/>
      <c r="G32" s="62" t="s">
        <v>94</v>
      </c>
    </row>
    <row r="33" spans="1:22">
      <c r="A33" s="44" t="s">
        <v>266</v>
      </c>
      <c r="B33" s="63">
        <v>1</v>
      </c>
      <c r="C33" s="49">
        <v>4.55</v>
      </c>
      <c r="D33" s="39">
        <f>IF(B33="","",IFERROR(ROUND(B33*C33,5),0))</f>
        <v>4.55</v>
      </c>
      <c r="E33" s="38">
        <v>4.3121099999999997</v>
      </c>
      <c r="F33" s="41"/>
      <c r="G33" s="41">
        <f>IF(B33="","",IFERROR(TRUNC(ROUND(D33*E33,2),2),0))</f>
        <v>19.62</v>
      </c>
    </row>
    <row r="34" spans="1:22">
      <c r="A34" s="44" t="s">
        <v>267</v>
      </c>
      <c r="B34" s="63">
        <v>2</v>
      </c>
      <c r="C34" s="49">
        <v>4.0999999999999996</v>
      </c>
      <c r="D34" s="39">
        <f t="shared" ref="D34:D39" si="3">IF(B34="","",IFERROR(ROUND(B34*C34,5),0))</f>
        <v>8.1999999999999993</v>
      </c>
      <c r="E34" s="38">
        <v>4.3121099999999997</v>
      </c>
      <c r="F34" s="41"/>
      <c r="G34" s="41">
        <f t="shared" ref="G34:G39" si="4">IF(B34="","",IFERROR(TRUNC(ROUND(D34*E34,2),2),0))</f>
        <v>35.36</v>
      </c>
    </row>
    <row r="35" spans="1:22">
      <c r="A35" s="44" t="s">
        <v>268</v>
      </c>
      <c r="B35" s="63">
        <v>2</v>
      </c>
      <c r="C35" s="49">
        <v>4.0599999999999996</v>
      </c>
      <c r="D35" s="39">
        <f t="shared" si="3"/>
        <v>8.1199999999999992</v>
      </c>
      <c r="E35" s="38">
        <v>4.3121099999999997</v>
      </c>
      <c r="F35" s="41"/>
      <c r="G35" s="41">
        <f t="shared" si="4"/>
        <v>35.01</v>
      </c>
    </row>
    <row r="36" spans="1:22">
      <c r="A36" s="44"/>
      <c r="B36" s="63"/>
      <c r="C36" s="49"/>
      <c r="D36" s="39" t="str">
        <f t="shared" si="3"/>
        <v/>
      </c>
      <c r="E36" s="38"/>
      <c r="F36" s="41"/>
      <c r="G36" s="41" t="str">
        <f t="shared" si="4"/>
        <v/>
      </c>
    </row>
    <row r="37" spans="1:22">
      <c r="A37" s="44"/>
      <c r="B37" s="63"/>
      <c r="C37" s="49"/>
      <c r="D37" s="39" t="str">
        <f t="shared" si="3"/>
        <v/>
      </c>
      <c r="E37" s="38"/>
      <c r="F37" s="41"/>
      <c r="G37" s="41" t="str">
        <f t="shared" si="4"/>
        <v/>
      </c>
    </row>
    <row r="38" spans="1:22">
      <c r="A38" s="44"/>
      <c r="B38" s="63"/>
      <c r="C38" s="49"/>
      <c r="D38" s="39" t="str">
        <f t="shared" si="3"/>
        <v/>
      </c>
      <c r="E38" s="38"/>
      <c r="F38" s="41"/>
      <c r="G38" s="41" t="str">
        <f t="shared" si="4"/>
        <v/>
      </c>
    </row>
    <row r="39" spans="1:22">
      <c r="A39" s="59"/>
      <c r="B39" s="64"/>
      <c r="C39" s="49"/>
      <c r="D39" s="39" t="str">
        <f t="shared" si="3"/>
        <v/>
      </c>
      <c r="E39" s="50"/>
      <c r="F39" s="51"/>
      <c r="G39" s="41" t="str">
        <f t="shared" si="4"/>
        <v/>
      </c>
    </row>
    <row r="40" spans="1:22">
      <c r="A40" s="52" t="s">
        <v>126</v>
      </c>
      <c r="B40" s="65"/>
      <c r="C40" s="52"/>
      <c r="D40" s="52"/>
      <c r="E40" s="53"/>
      <c r="F40" s="54"/>
      <c r="G40" s="52">
        <f>TRUNC(ROUND(SUM(G33:G39),2),2)</f>
        <v>89.99</v>
      </c>
    </row>
    <row r="41" spans="1:22">
      <c r="A41" s="91" t="s">
        <v>127</v>
      </c>
      <c r="B41" s="92"/>
      <c r="C41" s="55"/>
      <c r="D41" s="55"/>
      <c r="E41" s="93"/>
      <c r="F41" s="93"/>
      <c r="G41" s="56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>
      <c r="A42" s="65" t="s">
        <v>128</v>
      </c>
      <c r="B42" s="54"/>
      <c r="C42" s="52" t="s">
        <v>3</v>
      </c>
      <c r="D42" s="52" t="s">
        <v>2</v>
      </c>
      <c r="E42" s="113" t="s">
        <v>129</v>
      </c>
      <c r="F42" s="113"/>
      <c r="G42" s="52" t="s">
        <v>89</v>
      </c>
    </row>
    <row r="43" spans="1:22">
      <c r="A43" s="66"/>
      <c r="B43" s="67"/>
      <c r="C43" s="34"/>
      <c r="D43" s="34" t="s">
        <v>90</v>
      </c>
      <c r="E43" s="121" t="s">
        <v>91</v>
      </c>
      <c r="F43" s="112"/>
      <c r="G43" s="34" t="s">
        <v>92</v>
      </c>
    </row>
    <row r="44" spans="1:22">
      <c r="A44" s="68" t="s">
        <v>155</v>
      </c>
      <c r="B44" s="69"/>
      <c r="C44" s="70" t="s">
        <v>1</v>
      </c>
      <c r="D44" s="71">
        <v>1</v>
      </c>
      <c r="E44" s="72">
        <v>145.84</v>
      </c>
      <c r="F44" s="73"/>
      <c r="G44" s="44">
        <f>IF(D44="","",IFERROR(TRUNC(ROUND(D44*E44,2),2),0))</f>
        <v>145.84</v>
      </c>
      <c r="J44" s="74"/>
    </row>
    <row r="45" spans="1:22">
      <c r="A45" s="75"/>
      <c r="B45" s="76"/>
      <c r="C45" s="70"/>
      <c r="D45" s="71"/>
      <c r="E45" s="77"/>
      <c r="F45" s="43"/>
      <c r="G45" s="44" t="str">
        <f t="shared" ref="G45:G63" si="5">IF(D45="","",IFERROR(TRUNC(ROUND(D45*E45,2),2),0))</f>
        <v/>
      </c>
      <c r="J45" s="74"/>
    </row>
    <row r="46" spans="1:22">
      <c r="A46" s="75"/>
      <c r="B46" s="76"/>
      <c r="C46" s="78"/>
      <c r="D46" s="79"/>
      <c r="E46" s="80"/>
      <c r="F46" s="41"/>
      <c r="G46" s="44" t="str">
        <f t="shared" si="5"/>
        <v/>
      </c>
      <c r="J46" s="74"/>
    </row>
    <row r="47" spans="1:22">
      <c r="A47" s="75"/>
      <c r="B47" s="76"/>
      <c r="C47" s="70"/>
      <c r="D47" s="71"/>
      <c r="E47" s="80"/>
      <c r="F47" s="41"/>
      <c r="G47" s="44" t="str">
        <f t="shared" si="5"/>
        <v/>
      </c>
      <c r="J47" s="74"/>
    </row>
    <row r="48" spans="1:22">
      <c r="A48" s="75"/>
      <c r="B48" s="76"/>
      <c r="C48" s="70"/>
      <c r="D48" s="71"/>
      <c r="E48" s="80"/>
      <c r="F48" s="41"/>
      <c r="G48" s="44" t="str">
        <f t="shared" si="5"/>
        <v/>
      </c>
      <c r="J48" s="74"/>
    </row>
    <row r="49" spans="1:10">
      <c r="A49" s="75"/>
      <c r="B49" s="76"/>
      <c r="C49" s="70"/>
      <c r="D49" s="71"/>
      <c r="E49" s="80"/>
      <c r="F49" s="41"/>
      <c r="G49" s="44" t="str">
        <f t="shared" si="5"/>
        <v/>
      </c>
      <c r="J49" s="74"/>
    </row>
    <row r="50" spans="1:10">
      <c r="A50" s="75"/>
      <c r="B50" s="76"/>
      <c r="C50" s="70"/>
      <c r="D50" s="71"/>
      <c r="E50" s="80"/>
      <c r="F50" s="41"/>
      <c r="G50" s="44" t="str">
        <f t="shared" si="5"/>
        <v/>
      </c>
      <c r="J50" s="74"/>
    </row>
    <row r="51" spans="1:10">
      <c r="A51" s="75"/>
      <c r="B51" s="76"/>
      <c r="C51" s="70"/>
      <c r="D51" s="71"/>
      <c r="E51" s="80"/>
      <c r="F51" s="41"/>
      <c r="G51" s="44" t="str">
        <f t="shared" si="5"/>
        <v/>
      </c>
      <c r="J51" s="74"/>
    </row>
    <row r="52" spans="1:10">
      <c r="A52" s="75"/>
      <c r="B52" s="76"/>
      <c r="C52" s="70"/>
      <c r="D52" s="71"/>
      <c r="E52" s="80"/>
      <c r="F52" s="41"/>
      <c r="G52" s="44" t="str">
        <f t="shared" si="5"/>
        <v/>
      </c>
      <c r="J52" s="74"/>
    </row>
    <row r="53" spans="1:10">
      <c r="A53" s="75"/>
      <c r="B53" s="76"/>
      <c r="C53" s="70"/>
      <c r="D53" s="71"/>
      <c r="E53" s="80"/>
      <c r="F53" s="41"/>
      <c r="G53" s="44" t="str">
        <f t="shared" si="5"/>
        <v/>
      </c>
      <c r="J53" s="74"/>
    </row>
    <row r="54" spans="1:10">
      <c r="A54" s="75"/>
      <c r="B54" s="76"/>
      <c r="C54" s="70"/>
      <c r="D54" s="71"/>
      <c r="E54" s="80"/>
      <c r="F54" s="41"/>
      <c r="G54" s="44" t="str">
        <f t="shared" si="5"/>
        <v/>
      </c>
      <c r="J54" s="74"/>
    </row>
    <row r="55" spans="1:10">
      <c r="A55" s="63"/>
      <c r="B55" s="38"/>
      <c r="C55" s="70"/>
      <c r="D55" s="71"/>
      <c r="E55" s="63"/>
      <c r="F55" s="41"/>
      <c r="G55" s="44" t="str">
        <f t="shared" si="5"/>
        <v/>
      </c>
    </row>
    <row r="56" spans="1:10">
      <c r="A56" s="75"/>
      <c r="B56" s="76"/>
      <c r="C56" s="70"/>
      <c r="D56" s="71"/>
      <c r="E56" s="80"/>
      <c r="F56" s="41"/>
      <c r="G56" s="44" t="str">
        <f t="shared" si="5"/>
        <v/>
      </c>
      <c r="J56" s="74"/>
    </row>
    <row r="57" spans="1:10">
      <c r="A57" s="75"/>
      <c r="B57" s="76"/>
      <c r="C57" s="70"/>
      <c r="D57" s="71"/>
      <c r="E57" s="80"/>
      <c r="F57" s="41"/>
      <c r="G57" s="44" t="str">
        <f t="shared" si="5"/>
        <v/>
      </c>
      <c r="J57" s="74"/>
    </row>
    <row r="58" spans="1:10">
      <c r="A58" s="75"/>
      <c r="B58" s="76"/>
      <c r="C58" s="70"/>
      <c r="D58" s="71"/>
      <c r="E58" s="80"/>
      <c r="F58" s="41"/>
      <c r="G58" s="44" t="str">
        <f t="shared" si="5"/>
        <v/>
      </c>
      <c r="J58" s="74"/>
    </row>
    <row r="59" spans="1:10">
      <c r="A59" s="75"/>
      <c r="B59" s="76"/>
      <c r="C59" s="70"/>
      <c r="D59" s="71"/>
      <c r="E59" s="80"/>
      <c r="F59" s="41"/>
      <c r="G59" s="44" t="str">
        <f t="shared" si="5"/>
        <v/>
      </c>
      <c r="J59" s="74"/>
    </row>
    <row r="60" spans="1:10">
      <c r="A60" s="75"/>
      <c r="B60" s="76"/>
      <c r="C60" s="70"/>
      <c r="D60" s="71"/>
      <c r="E60" s="80"/>
      <c r="F60" s="41"/>
      <c r="G60" s="44" t="str">
        <f t="shared" si="5"/>
        <v/>
      </c>
      <c r="J60" s="74"/>
    </row>
    <row r="61" spans="1:10">
      <c r="A61" s="63"/>
      <c r="B61" s="38"/>
      <c r="C61" s="44"/>
      <c r="D61" s="44"/>
      <c r="E61" s="63"/>
      <c r="F61" s="41"/>
      <c r="G61" s="44" t="str">
        <f t="shared" si="5"/>
        <v/>
      </c>
    </row>
    <row r="62" spans="1:10">
      <c r="A62" s="63"/>
      <c r="B62" s="38"/>
      <c r="C62" s="44"/>
      <c r="D62" s="44"/>
      <c r="E62" s="63"/>
      <c r="F62" s="41"/>
      <c r="G62" s="44" t="str">
        <f t="shared" si="5"/>
        <v/>
      </c>
    </row>
    <row r="63" spans="1:10">
      <c r="A63" s="81"/>
      <c r="B63" s="50"/>
      <c r="C63" s="49"/>
      <c r="D63" s="49"/>
      <c r="E63" s="81"/>
      <c r="F63" s="51"/>
      <c r="G63" s="44" t="str">
        <f t="shared" si="5"/>
        <v/>
      </c>
    </row>
    <row r="64" spans="1:10">
      <c r="A64" s="65" t="s">
        <v>131</v>
      </c>
      <c r="B64" s="53"/>
      <c r="C64" s="52"/>
      <c r="D64" s="52"/>
      <c r="E64" s="65"/>
      <c r="F64" s="54"/>
      <c r="G64" s="54">
        <f>TRUNC(ROUND(SUM(G44:G63),2),2)</f>
        <v>145.84</v>
      </c>
    </row>
    <row r="65" spans="1:22">
      <c r="A65" s="91" t="s">
        <v>132</v>
      </c>
      <c r="B65" s="92"/>
      <c r="C65" s="55"/>
      <c r="D65" s="55"/>
      <c r="E65" s="93"/>
      <c r="F65" s="93"/>
      <c r="G65" s="56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>
      <c r="A66" s="122" t="s">
        <v>85</v>
      </c>
      <c r="B66" s="117"/>
      <c r="C66" s="31" t="s">
        <v>133</v>
      </c>
      <c r="D66" s="31" t="s">
        <v>134</v>
      </c>
      <c r="E66" s="122" t="s">
        <v>86</v>
      </c>
      <c r="F66" s="118"/>
      <c r="G66" s="58" t="s">
        <v>135</v>
      </c>
    </row>
    <row r="67" spans="1:22">
      <c r="A67" s="64"/>
      <c r="B67" s="25"/>
      <c r="C67" s="61"/>
      <c r="D67" s="61" t="s">
        <v>90</v>
      </c>
      <c r="E67" s="123" t="s">
        <v>91</v>
      </c>
      <c r="F67" s="124"/>
      <c r="G67" s="34" t="s">
        <v>136</v>
      </c>
    </row>
    <row r="68" spans="1:22" ht="15.75" thickBot="1">
      <c r="A68" s="115"/>
      <c r="B68" s="116"/>
      <c r="C68" s="82"/>
      <c r="D68" s="82"/>
      <c r="E68" s="80"/>
      <c r="F68" s="41"/>
      <c r="G68" s="82"/>
    </row>
    <row r="69" spans="1:22" ht="15.75" thickBot="1">
      <c r="A69" s="129" t="s">
        <v>137</v>
      </c>
      <c r="B69" s="130"/>
      <c r="C69" s="48" t="s">
        <v>1</v>
      </c>
      <c r="D69" s="48">
        <v>1</v>
      </c>
      <c r="E69" s="63">
        <v>9</v>
      </c>
      <c r="F69" s="41"/>
      <c r="G69" s="44">
        <f>IF(D69=0,"",IFERROR(TRUNC(ROUND(D69*E69,2),2),0))</f>
        <v>9</v>
      </c>
      <c r="I69" s="83" t="s">
        <v>138</v>
      </c>
      <c r="J69" s="84">
        <v>0</v>
      </c>
    </row>
    <row r="70" spans="1:22">
      <c r="A70" s="131"/>
      <c r="B70" s="132"/>
      <c r="C70" s="61"/>
      <c r="D70" s="61"/>
      <c r="E70" s="133"/>
      <c r="F70" s="134"/>
      <c r="G70" s="49"/>
    </row>
    <row r="71" spans="1:22">
      <c r="A71" s="65" t="s">
        <v>139</v>
      </c>
      <c r="B71" s="53"/>
      <c r="C71" s="52"/>
      <c r="D71" s="52"/>
      <c r="E71" s="52"/>
      <c r="F71" s="53"/>
      <c r="G71" s="52">
        <f>TRUNC(ROUND(SUM(G68:G70),5),2)</f>
        <v>9</v>
      </c>
    </row>
    <row r="72" spans="1:22">
      <c r="A72" s="135"/>
      <c r="B72" s="136"/>
      <c r="C72" s="93" t="s">
        <v>140</v>
      </c>
      <c r="D72" s="93"/>
      <c r="E72" s="93"/>
      <c r="F72" s="93"/>
      <c r="G72" s="85">
        <f>TRUNC(ROUND(G29+G40+G64+G71,2),2)</f>
        <v>336.46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>
      <c r="A73" s="137"/>
      <c r="B73" s="138"/>
      <c r="C73" s="141" t="s">
        <v>141</v>
      </c>
      <c r="D73" s="113"/>
      <c r="E73" s="113"/>
      <c r="F73" s="86">
        <v>7.4999999999999997E-2</v>
      </c>
      <c r="G73" s="52">
        <f>TRUNC(ROUND(G72*F73,2),2)</f>
        <v>25.23</v>
      </c>
    </row>
    <row r="74" spans="1:22">
      <c r="A74" s="137"/>
      <c r="B74" s="138"/>
      <c r="C74" s="141" t="s">
        <v>142</v>
      </c>
      <c r="D74" s="113"/>
      <c r="E74" s="113"/>
      <c r="F74" s="87">
        <v>7.4999999999999997E-2</v>
      </c>
      <c r="G74" s="52">
        <f>TRUNC(ROUND(G72*F74,2),2)</f>
        <v>25.23</v>
      </c>
      <c r="V74">
        <f>+COLUMN(V73)</f>
        <v>22</v>
      </c>
    </row>
    <row r="75" spans="1:22">
      <c r="A75" s="139"/>
      <c r="B75" s="140"/>
      <c r="C75" s="141" t="s">
        <v>143</v>
      </c>
      <c r="D75" s="113"/>
      <c r="E75" s="113"/>
      <c r="F75" s="54"/>
      <c r="G75" s="52">
        <f>TRUNC(ROUND(SUM(G72:G74),2),2)</f>
        <v>386.92</v>
      </c>
      <c r="U75" t="s">
        <v>144</v>
      </c>
      <c r="V75">
        <f>+TRUNC(ROUND(G29+G40+G71+G73+G74,2),2)</f>
        <v>241.08</v>
      </c>
    </row>
    <row r="76" spans="1:22">
      <c r="A76" s="125" t="s">
        <v>145</v>
      </c>
      <c r="B76" s="126"/>
      <c r="C76" s="127" t="s">
        <v>146</v>
      </c>
      <c r="D76" s="128"/>
      <c r="E76" s="128"/>
      <c r="F76" s="88"/>
      <c r="G76" s="8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 t="s">
        <v>147</v>
      </c>
      <c r="V76" s="29">
        <f>+G64</f>
        <v>145.84</v>
      </c>
    </row>
  </sheetData>
  <mergeCells count="35">
    <mergeCell ref="A76:B76"/>
    <mergeCell ref="C76:E76"/>
    <mergeCell ref="A69:B69"/>
    <mergeCell ref="A70:B70"/>
    <mergeCell ref="E70:F70"/>
    <mergeCell ref="A72:B75"/>
    <mergeCell ref="C72:F72"/>
    <mergeCell ref="C73:E73"/>
    <mergeCell ref="C74:E74"/>
    <mergeCell ref="C75:E75"/>
    <mergeCell ref="A68:B68"/>
    <mergeCell ref="E31:F31"/>
    <mergeCell ref="E32:F32"/>
    <mergeCell ref="A41:B41"/>
    <mergeCell ref="E41:F41"/>
    <mergeCell ref="E42:F42"/>
    <mergeCell ref="E43:F43"/>
    <mergeCell ref="A65:B65"/>
    <mergeCell ref="E65:F65"/>
    <mergeCell ref="A66:B66"/>
    <mergeCell ref="E66:F66"/>
    <mergeCell ref="E67:F67"/>
    <mergeCell ref="A30:B30"/>
    <mergeCell ref="E30:F30"/>
    <mergeCell ref="A1:G1"/>
    <mergeCell ref="E2:G3"/>
    <mergeCell ref="A4:G4"/>
    <mergeCell ref="A6:F6"/>
    <mergeCell ref="A7:E7"/>
    <mergeCell ref="E8:F8"/>
    <mergeCell ref="A9:B9"/>
    <mergeCell ref="E9:F9"/>
    <mergeCell ref="E10:F10"/>
    <mergeCell ref="E11:F11"/>
    <mergeCell ref="E29:F29"/>
  </mergeCells>
  <pageMargins left="0.7" right="0.7" top="0.75" bottom="0.75" header="0.3" footer="0.3"/>
  <pageSetup paperSize="9" scale="58" orientation="portrait" r:id="rId1"/>
  <rowBreaks count="1" manualBreakCount="1">
    <brk id="8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80</vt:i4>
      </vt:variant>
      <vt:variant>
        <vt:lpstr>Rangos con nombre</vt:lpstr>
      </vt:variant>
      <vt:variant>
        <vt:i4>79</vt:i4>
      </vt:variant>
    </vt:vector>
  </HeadingPairs>
  <TitlesOfParts>
    <vt:vector size="159" baseType="lpstr">
      <vt:lpstr>SALDOS BID VI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'1'!Área_de_impresión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'2'!Área_de_impresión</vt:lpstr>
      <vt:lpstr>'20'!Área_de_impresión</vt:lpstr>
      <vt:lpstr>'21'!Área_de_impresión</vt:lpstr>
      <vt:lpstr>'22'!Área_de_impresión</vt:lpstr>
      <vt:lpstr>'23'!Área_de_impresión</vt:lpstr>
      <vt:lpstr>'24'!Área_de_impresión</vt:lpstr>
      <vt:lpstr>'25'!Área_de_impresión</vt:lpstr>
      <vt:lpstr>'26'!Área_de_impresión</vt:lpstr>
      <vt:lpstr>'27'!Área_de_impresión</vt:lpstr>
      <vt:lpstr>'28'!Área_de_impresión</vt:lpstr>
      <vt:lpstr>'29'!Área_de_impresión</vt:lpstr>
      <vt:lpstr>'3'!Área_de_impresión</vt:lpstr>
      <vt:lpstr>'30'!Área_de_impresión</vt:lpstr>
      <vt:lpstr>'31'!Área_de_impresión</vt:lpstr>
      <vt:lpstr>'32'!Área_de_impresión</vt:lpstr>
      <vt:lpstr>'33'!Área_de_impresión</vt:lpstr>
      <vt:lpstr>'34'!Área_de_impresión</vt:lpstr>
      <vt:lpstr>'35'!Área_de_impresión</vt:lpstr>
      <vt:lpstr>'36'!Área_de_impresión</vt:lpstr>
      <vt:lpstr>'37'!Área_de_impresión</vt:lpstr>
      <vt:lpstr>'38'!Área_de_impresión</vt:lpstr>
      <vt:lpstr>'39'!Área_de_impresión</vt:lpstr>
      <vt:lpstr>'4'!Área_de_impresión</vt:lpstr>
      <vt:lpstr>'40'!Área_de_impresión</vt:lpstr>
      <vt:lpstr>'41'!Área_de_impresión</vt:lpstr>
      <vt:lpstr>'42'!Área_de_impresión</vt:lpstr>
      <vt:lpstr>'43'!Área_de_impresión</vt:lpstr>
      <vt:lpstr>'44'!Área_de_impresión</vt:lpstr>
      <vt:lpstr>'45'!Área_de_impresión</vt:lpstr>
      <vt:lpstr>'46'!Área_de_impresión</vt:lpstr>
      <vt:lpstr>'47'!Área_de_impresión</vt:lpstr>
      <vt:lpstr>'48'!Área_de_impresión</vt:lpstr>
      <vt:lpstr>'49'!Área_de_impresión</vt:lpstr>
      <vt:lpstr>'5'!Área_de_impresión</vt:lpstr>
      <vt:lpstr>'50'!Área_de_impresión</vt:lpstr>
      <vt:lpstr>'51'!Área_de_impresión</vt:lpstr>
      <vt:lpstr>'52'!Área_de_impresión</vt:lpstr>
      <vt:lpstr>'53'!Área_de_impresión</vt:lpstr>
      <vt:lpstr>'54'!Área_de_impresión</vt:lpstr>
      <vt:lpstr>'55'!Área_de_impresión</vt:lpstr>
      <vt:lpstr>'56'!Área_de_impresión</vt:lpstr>
      <vt:lpstr>'57'!Área_de_impresión</vt:lpstr>
      <vt:lpstr>'58'!Área_de_impresión</vt:lpstr>
      <vt:lpstr>'59'!Área_de_impresión</vt:lpstr>
      <vt:lpstr>'6'!Área_de_impresión</vt:lpstr>
      <vt:lpstr>'60'!Área_de_impresión</vt:lpstr>
      <vt:lpstr>'61'!Área_de_impresión</vt:lpstr>
      <vt:lpstr>'62'!Área_de_impresión</vt:lpstr>
      <vt:lpstr>'63'!Área_de_impresión</vt:lpstr>
      <vt:lpstr>'64'!Área_de_impresión</vt:lpstr>
      <vt:lpstr>'65'!Área_de_impresión</vt:lpstr>
      <vt:lpstr>'66'!Área_de_impresión</vt:lpstr>
      <vt:lpstr>'67'!Área_de_impresión</vt:lpstr>
      <vt:lpstr>'68'!Área_de_impresión</vt:lpstr>
      <vt:lpstr>'69'!Área_de_impresión</vt:lpstr>
      <vt:lpstr>'7'!Área_de_impresión</vt:lpstr>
      <vt:lpstr>'70'!Área_de_impresión</vt:lpstr>
      <vt:lpstr>'71'!Área_de_impresión</vt:lpstr>
      <vt:lpstr>'72'!Área_de_impresión</vt:lpstr>
      <vt:lpstr>'73'!Área_de_impresión</vt:lpstr>
      <vt:lpstr>'74'!Área_de_impresión</vt:lpstr>
      <vt:lpstr>'75'!Área_de_impresión</vt:lpstr>
      <vt:lpstr>'76'!Área_de_impresión</vt:lpstr>
      <vt:lpstr>'77'!Área_de_impresión</vt:lpstr>
      <vt:lpstr>'78'!Área_de_impresión</vt:lpstr>
      <vt:lpstr>'79'!Área_de_impresión</vt:lpstr>
      <vt:lpstr>'8'!Área_de_impresión</vt:lpstr>
      <vt:lpstr>'9'!Área_de_impresión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Cardoso</dc:creator>
  <cp:lastModifiedBy>DAVID ANTONIO ARBOLEDA GUERRERO</cp:lastModifiedBy>
  <dcterms:created xsi:type="dcterms:W3CDTF">2023-03-15T14:31:27Z</dcterms:created>
  <dcterms:modified xsi:type="dcterms:W3CDTF">2023-06-21T23:34:30Z</dcterms:modified>
</cp:coreProperties>
</file>