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EERSSA 2023\SALDOS BID V Y BID VI\BID V\"/>
    </mc:Choice>
  </mc:AlternateContent>
  <bookViews>
    <workbookView xWindow="0" yWindow="0" windowWidth="14370" windowHeight="11460"/>
  </bookViews>
  <sheets>
    <sheet name="SALDOS BID V" sheetId="81" r:id="rId1"/>
    <sheet name="1" sheetId="82" r:id="rId2"/>
    <sheet name="2" sheetId="83" r:id="rId3"/>
    <sheet name="3" sheetId="84" r:id="rId4"/>
    <sheet name="4" sheetId="85" r:id="rId5"/>
    <sheet name="5" sheetId="86" r:id="rId6"/>
    <sheet name="6" sheetId="87" r:id="rId7"/>
    <sheet name="7" sheetId="88" r:id="rId8"/>
    <sheet name="8" sheetId="89" r:id="rId9"/>
    <sheet name="9" sheetId="90" r:id="rId10"/>
    <sheet name="10" sheetId="91" r:id="rId11"/>
    <sheet name="11" sheetId="92" r:id="rId12"/>
    <sheet name="12" sheetId="93" r:id="rId13"/>
    <sheet name="13" sheetId="94" r:id="rId14"/>
    <sheet name="14" sheetId="95" r:id="rId15"/>
    <sheet name="15" sheetId="96" r:id="rId16"/>
    <sheet name="16" sheetId="97" r:id="rId17"/>
    <sheet name="17" sheetId="98" r:id="rId18"/>
    <sheet name="18" sheetId="99" r:id="rId19"/>
    <sheet name="19" sheetId="100" r:id="rId20"/>
    <sheet name="20" sheetId="101" r:id="rId21"/>
    <sheet name="21" sheetId="102" r:id="rId22"/>
    <sheet name="22" sheetId="103" r:id="rId23"/>
    <sheet name="23" sheetId="104" r:id="rId24"/>
    <sheet name="24" sheetId="105" r:id="rId25"/>
    <sheet name="25" sheetId="106" r:id="rId26"/>
    <sheet name="26" sheetId="107" r:id="rId27"/>
    <sheet name="27" sheetId="108" r:id="rId28"/>
    <sheet name="28" sheetId="109" r:id="rId29"/>
    <sheet name="29" sheetId="110" r:id="rId30"/>
    <sheet name="30" sheetId="111" r:id="rId31"/>
    <sheet name="31" sheetId="112" r:id="rId32"/>
    <sheet name="32" sheetId="113" r:id="rId33"/>
    <sheet name="33" sheetId="114" r:id="rId34"/>
    <sheet name="34" sheetId="115" r:id="rId35"/>
    <sheet name="35" sheetId="116" r:id="rId36"/>
    <sheet name="36" sheetId="117" r:id="rId37"/>
    <sheet name="37" sheetId="118" r:id="rId38"/>
    <sheet name="38" sheetId="119" r:id="rId39"/>
    <sheet name="39" sheetId="120" r:id="rId40"/>
    <sheet name="40" sheetId="121" r:id="rId41"/>
    <sheet name="41" sheetId="122" r:id="rId42"/>
    <sheet name="42" sheetId="123" r:id="rId43"/>
    <sheet name="43" sheetId="124" r:id="rId44"/>
    <sheet name="44" sheetId="125" r:id="rId45"/>
    <sheet name="45" sheetId="126" r:id="rId46"/>
    <sheet name="46" sheetId="127" r:id="rId47"/>
    <sheet name="47" sheetId="128" r:id="rId48"/>
    <sheet name="48" sheetId="129" r:id="rId49"/>
    <sheet name="49" sheetId="130" r:id="rId50"/>
    <sheet name="50" sheetId="131" r:id="rId51"/>
    <sheet name="51" sheetId="132" r:id="rId52"/>
    <sheet name="52" sheetId="133" r:id="rId53"/>
    <sheet name="53" sheetId="134" r:id="rId54"/>
    <sheet name="54" sheetId="135" r:id="rId55"/>
    <sheet name="55" sheetId="136" r:id="rId56"/>
    <sheet name="56" sheetId="137" r:id="rId57"/>
    <sheet name="57" sheetId="138" r:id="rId58"/>
    <sheet name="58" sheetId="139" r:id="rId59"/>
    <sheet name="59" sheetId="140" r:id="rId60"/>
    <sheet name="60" sheetId="141" r:id="rId61"/>
    <sheet name="61" sheetId="142" r:id="rId62"/>
    <sheet name="62" sheetId="143" r:id="rId63"/>
    <sheet name="63" sheetId="144" r:id="rId64"/>
    <sheet name="64" sheetId="145" r:id="rId65"/>
    <sheet name="65" sheetId="146" r:id="rId66"/>
    <sheet name="66" sheetId="147" r:id="rId67"/>
    <sheet name="67" sheetId="148" r:id="rId68"/>
    <sheet name="68" sheetId="149" r:id="rId69"/>
    <sheet name="69" sheetId="150" r:id="rId70"/>
    <sheet name="70" sheetId="151" r:id="rId71"/>
    <sheet name="71" sheetId="152" r:id="rId72"/>
    <sheet name="72" sheetId="153" r:id="rId73"/>
    <sheet name="73" sheetId="154" r:id="rId74"/>
    <sheet name="74" sheetId="155" r:id="rId75"/>
    <sheet name="75" sheetId="156" r:id="rId76"/>
    <sheet name="76" sheetId="157" r:id="rId77"/>
    <sheet name="77" sheetId="158" r:id="rId78"/>
    <sheet name="78" sheetId="159" r:id="rId79"/>
    <sheet name="79" sheetId="160" r:id="rId80"/>
    <sheet name="80" sheetId="161" r:id="rId81"/>
    <sheet name="81" sheetId="162" r:id="rId82"/>
    <sheet name="82" sheetId="163" r:id="rId83"/>
    <sheet name="83" sheetId="164" r:id="rId84"/>
    <sheet name="84" sheetId="165" r:id="rId85"/>
    <sheet name="85" sheetId="166" r:id="rId86"/>
    <sheet name="86" sheetId="167" r:id="rId87"/>
    <sheet name="87" sheetId="168" r:id="rId88"/>
  </sheets>
  <definedNames>
    <definedName name="_Fill" hidden="1">#REF!</definedName>
    <definedName name="_fill2" hidden="1">#REF!</definedName>
    <definedName name="_Key1" hidden="1">#REF!</definedName>
    <definedName name="_Order1" hidden="1">255</definedName>
    <definedName name="_Regression_Int" hidden="1">1</definedName>
    <definedName name="_Sort" hidden="1">#REF!</definedName>
    <definedName name="_Sort2" hidden="1">#REF!</definedName>
    <definedName name="a" hidden="1">{"'Ene-Fac'!$A$2:$H$142"}</definedName>
    <definedName name="aa" hidden="1">#REF!</definedName>
    <definedName name="Ambato" hidden="1">{"'Ene-Fac'!$A$2:$H$142"}</definedName>
    <definedName name="_xlnm.Print_Area" localSheetId="1">'1'!$A$1:$P$76</definedName>
    <definedName name="_xlnm.Print_Area" localSheetId="10">'10'!$A$1:$P$76</definedName>
    <definedName name="_xlnm.Print_Area" localSheetId="11">'11'!$A$1:$P$76</definedName>
    <definedName name="_xlnm.Print_Area" localSheetId="12">'12'!$A$1:$P$76</definedName>
    <definedName name="_xlnm.Print_Area" localSheetId="13">'13'!$A$1:$P$76</definedName>
    <definedName name="_xlnm.Print_Area" localSheetId="14">'14'!$A$1:$P$76</definedName>
    <definedName name="_xlnm.Print_Area" localSheetId="15">'15'!$A$1:$P$76</definedName>
    <definedName name="_xlnm.Print_Area" localSheetId="16">'16'!$A$1:$P$76</definedName>
    <definedName name="_xlnm.Print_Area" localSheetId="17">'17'!$A$1:$P$76</definedName>
    <definedName name="_xlnm.Print_Area" localSheetId="18">'18'!$A$1:$P$76</definedName>
    <definedName name="_xlnm.Print_Area" localSheetId="19">'19'!$A$1:$P$76</definedName>
    <definedName name="_xlnm.Print_Area" localSheetId="2">'2'!$A$1:$P$76</definedName>
    <definedName name="_xlnm.Print_Area" localSheetId="20">'20'!$A$1:$P$76</definedName>
    <definedName name="_xlnm.Print_Area" localSheetId="21">'21'!$A$1:$P$76</definedName>
    <definedName name="_xlnm.Print_Area" localSheetId="22">'22'!$A$1:$P$76</definedName>
    <definedName name="_xlnm.Print_Area" localSheetId="23">'23'!$A$1:$P$76</definedName>
    <definedName name="_xlnm.Print_Area" localSheetId="24">'24'!$A$1:$P$76</definedName>
    <definedName name="_xlnm.Print_Area" localSheetId="25">'25'!$A$1:$P$76</definedName>
    <definedName name="_xlnm.Print_Area" localSheetId="26">'26'!$A$1:$P$76</definedName>
    <definedName name="_xlnm.Print_Area" localSheetId="27">'27'!$A$1:$P$76</definedName>
    <definedName name="_xlnm.Print_Area" localSheetId="28">'28'!$A$1:$P$76</definedName>
    <definedName name="_xlnm.Print_Area" localSheetId="29">'29'!$A$1:$P$76</definedName>
    <definedName name="_xlnm.Print_Area" localSheetId="3">'3'!$A$1:$P$76</definedName>
    <definedName name="_xlnm.Print_Area" localSheetId="30">'30'!$A$1:$P$76</definedName>
    <definedName name="_xlnm.Print_Area" localSheetId="31">'31'!$A$1:$P$76</definedName>
    <definedName name="_xlnm.Print_Area" localSheetId="32">'32'!$A$1:$P$76</definedName>
    <definedName name="_xlnm.Print_Area" localSheetId="33">'33'!$A$1:$P$76</definedName>
    <definedName name="_xlnm.Print_Area" localSheetId="34">'34'!$A$1:$P$76</definedName>
    <definedName name="_xlnm.Print_Area" localSheetId="35">'35'!$A$1:$P$76</definedName>
    <definedName name="_xlnm.Print_Area" localSheetId="36">'36'!$A$1:$P$76</definedName>
    <definedName name="_xlnm.Print_Area" localSheetId="37">'37'!$A$1:$P$76</definedName>
    <definedName name="_xlnm.Print_Area" localSheetId="38">'38'!$A$1:$P$76</definedName>
    <definedName name="_xlnm.Print_Area" localSheetId="39">'39'!$A$1:$P$76</definedName>
    <definedName name="_xlnm.Print_Area" localSheetId="4">'4'!$A$1:$P$76</definedName>
    <definedName name="_xlnm.Print_Area" localSheetId="40">'40'!$A$1:$P$76</definedName>
    <definedName name="_xlnm.Print_Area" localSheetId="41">'41'!$A$1:$P$76</definedName>
    <definedName name="_xlnm.Print_Area" localSheetId="42">'42'!$A$1:$P$76</definedName>
    <definedName name="_xlnm.Print_Area" localSheetId="43">'43'!$A$1:$P$76</definedName>
    <definedName name="_xlnm.Print_Area" localSheetId="44">'44'!$A$1:$P$76</definedName>
    <definedName name="_xlnm.Print_Area" localSheetId="45">'45'!$A$1:$P$76</definedName>
    <definedName name="_xlnm.Print_Area" localSheetId="46">'46'!$A$1:$P$76</definedName>
    <definedName name="_xlnm.Print_Area" localSheetId="47">'47'!$A$1:$P$76</definedName>
    <definedName name="_xlnm.Print_Area" localSheetId="48">'48'!$A$1:$P$76</definedName>
    <definedName name="_xlnm.Print_Area" localSheetId="49">'49'!$A$1:$P$76</definedName>
    <definedName name="_xlnm.Print_Area" localSheetId="5">'5'!$A$1:$P$76</definedName>
    <definedName name="_xlnm.Print_Area" localSheetId="50">'50'!$A$1:$P$76</definedName>
    <definedName name="_xlnm.Print_Area" localSheetId="51">'51'!$A$1:$P$76</definedName>
    <definedName name="_xlnm.Print_Area" localSheetId="52">'52'!$A$1:$P$76</definedName>
    <definedName name="_xlnm.Print_Area" localSheetId="53">'53'!$A$1:$P$76</definedName>
    <definedName name="_xlnm.Print_Area" localSheetId="54">'54'!$A$1:$P$76</definedName>
    <definedName name="_xlnm.Print_Area" localSheetId="55">'55'!$A$1:$P$76</definedName>
    <definedName name="_xlnm.Print_Area" localSheetId="56">'56'!$A$1:$P$76</definedName>
    <definedName name="_xlnm.Print_Area" localSheetId="57">'57'!$A$1:$P$76</definedName>
    <definedName name="_xlnm.Print_Area" localSheetId="58">'58'!$A$1:$P$76</definedName>
    <definedName name="_xlnm.Print_Area" localSheetId="59">'59'!$A$1:$P$76</definedName>
    <definedName name="_xlnm.Print_Area" localSheetId="6">'6'!$A$1:$P$76</definedName>
    <definedName name="_xlnm.Print_Area" localSheetId="60">'60'!$A$1:$P$76</definedName>
    <definedName name="_xlnm.Print_Area" localSheetId="61">'61'!$A$1:$P$76</definedName>
    <definedName name="_xlnm.Print_Area" localSheetId="62">'62'!$A$1:$P$76</definedName>
    <definedName name="_xlnm.Print_Area" localSheetId="63">'63'!$A$1:$P$76</definedName>
    <definedName name="_xlnm.Print_Area" localSheetId="64">'64'!$A$1:$P$76</definedName>
    <definedName name="_xlnm.Print_Area" localSheetId="65">'65'!$A$1:$P$76</definedName>
    <definedName name="_xlnm.Print_Area" localSheetId="66">'66'!$A$1:$P$76</definedName>
    <definedName name="_xlnm.Print_Area" localSheetId="67">'67'!$A$1:$P$76</definedName>
    <definedName name="_xlnm.Print_Area" localSheetId="68">'68'!$A$1:$P$76</definedName>
    <definedName name="_xlnm.Print_Area" localSheetId="69">'69'!$A$1:$P$76</definedName>
    <definedName name="_xlnm.Print_Area" localSheetId="7">'7'!$A$1:$P$76</definedName>
    <definedName name="_xlnm.Print_Area" localSheetId="70">'70'!$A$1:$P$76</definedName>
    <definedName name="_xlnm.Print_Area" localSheetId="71">'71'!$A$1:$P$76</definedName>
    <definedName name="_xlnm.Print_Area" localSheetId="72">'72'!$A$1:$P$76</definedName>
    <definedName name="_xlnm.Print_Area" localSheetId="73">'73'!$A$1:$P$76</definedName>
    <definedName name="_xlnm.Print_Area" localSheetId="74">'74'!$A$1:$P$76</definedName>
    <definedName name="_xlnm.Print_Area" localSheetId="75">'75'!$A$1:$P$76</definedName>
    <definedName name="_xlnm.Print_Area" localSheetId="76">'76'!$A$1:$P$76</definedName>
    <definedName name="_xlnm.Print_Area" localSheetId="77">'77'!$A$1:$P$76</definedName>
    <definedName name="_xlnm.Print_Area" localSheetId="78">'78'!$A$1:$P$76</definedName>
    <definedName name="_xlnm.Print_Area" localSheetId="79">'79'!$A$1:$P$76</definedName>
    <definedName name="_xlnm.Print_Area" localSheetId="8">'8'!$A$1:$P$76</definedName>
    <definedName name="_xlnm.Print_Area" localSheetId="80">'80'!$A$1:$P$76</definedName>
    <definedName name="_xlnm.Print_Area" localSheetId="81">'81'!$A$1:$P$76</definedName>
    <definedName name="_xlnm.Print_Area" localSheetId="82">'82'!$A$1:$P$76</definedName>
    <definedName name="_xlnm.Print_Area" localSheetId="83">'83'!$A$1:$P$76</definedName>
    <definedName name="_xlnm.Print_Area" localSheetId="84">'84'!$A$1:$P$76</definedName>
    <definedName name="_xlnm.Print_Area" localSheetId="85">'85'!$A$1:$P$76</definedName>
    <definedName name="_xlnm.Print_Area" localSheetId="86">'86'!$A$1:$P$76</definedName>
    <definedName name="_xlnm.Print_Area" localSheetId="87">'87'!$A$1:$P$76</definedName>
    <definedName name="_xlnm.Print_Area" localSheetId="9">'9'!$A$1:$P$76</definedName>
    <definedName name="as" hidden="1">#REF!</definedName>
    <definedName name="bb" hidden="1">#REF!</definedName>
    <definedName name="cara" hidden="1">{"'Ene-Fac'!$A$2:$H$142"}</definedName>
    <definedName name="cc" hidden="1">#REF!</definedName>
    <definedName name="df" hidden="1">#REF!</definedName>
    <definedName name="dghdghd" hidden="1">{"'Ene-Fac'!$A$2:$H$142"}</definedName>
    <definedName name="dtwrtwrtw" hidden="1">{"'Ene-Fac'!$A$2:$H$142"}</definedName>
    <definedName name="eaqagag" hidden="1">{"'Ene-Fac'!$A$2:$H$142"}</definedName>
    <definedName name="est2005imp" hidden="1">{"'Ene-Fac'!$A$2:$H$142"}</definedName>
    <definedName name="fill2" hidden="1">#REF!</definedName>
    <definedName name="fin" hidden="1">#REF!</definedName>
    <definedName name="fluno" hidden="1">{"'Ene-Fac'!$A$2:$H$142"}</definedName>
    <definedName name="Fuentes" hidden="1">{"'Ene-Fac'!$A$2:$H$142"}</definedName>
    <definedName name="gdhgdfhdfgh" hidden="1">{"'Ene-Fac'!$A$2:$H$142"}</definedName>
    <definedName name="hgjfhjfhj" hidden="1">{"'Ene-Fac'!$A$2:$H$142"}</definedName>
    <definedName name="hjfdghjfhj" hidden="1">{"'Ene-Fac'!$A$2:$H$142"}</definedName>
    <definedName name="HTML_CodePage" hidden="1">1252</definedName>
    <definedName name="HTML_Control" hidden="1">{"'Ene-Fac'!$A$2:$H$142"}</definedName>
    <definedName name="HTML_Control_1" hidden="1">{"'Ene-Fac'!$A$2:$H$142"}</definedName>
    <definedName name="HTML_CONTROL001" hidden="1">{"'Ene-Fac'!$A$2:$H$142"}</definedName>
    <definedName name="HTML_Control002" hidden="1">{"'Ene-Fac'!$A$2:$H$142"}</definedName>
    <definedName name="HTML_Control003" hidden="1">{"'Ene-Fac'!$A$2:$H$142"}</definedName>
    <definedName name="HTML_CONTROL1" hidden="1">{"'Ene-Fac'!$A$2:$H$142"}</definedName>
    <definedName name="HTML_Description" hidden="1">""</definedName>
    <definedName name="HTML_Email" hidden="1">""</definedName>
    <definedName name="HTML_Header" hidden="1">"APRECIOS"</definedName>
    <definedName name="HTML_LastUpdate" hidden="1">"25/03/99"</definedName>
    <definedName name="HTML_LineAfter" hidden="1">TRUE</definedName>
    <definedName name="HTML_LineBefore" hidden="1">TRUE</definedName>
    <definedName name="HTML_Name" hidden="1">"Bodega"</definedName>
    <definedName name="HTML_OBDlg2" hidden="1">TRUE</definedName>
    <definedName name="HTML_OBDlg4" hidden="1">TRUE</definedName>
    <definedName name="HTML_OS" hidden="1">0</definedName>
    <definedName name="HTML_PathFile" hidden="1">"C:\ANALPRES.WIN\HTML.htm"</definedName>
    <definedName name="HTML_Title" hidden="1">"ANALISIS PRECIOS UNITARIOS MANO DE OBRA"</definedName>
    <definedName name="jorge" hidden="1">{"'Ene-Fac'!$A$2:$H$142"}</definedName>
    <definedName name="mm" hidden="1">#REF!</definedName>
    <definedName name="new" hidden="1">{"'Ene-Fac'!$A$2:$H$142"}</definedName>
    <definedName name="nn" hidden="1">#REF!</definedName>
    <definedName name="OJO" hidden="1">{"'Ene-Fac'!$A$2:$H$142"}</definedName>
    <definedName name="q" hidden="1">{"'Ene-Fac'!$A$2:$H$142"}</definedName>
    <definedName name="q34er" hidden="1">{"'Ene-Fac'!$A$2:$H$142"}</definedName>
    <definedName name="rt" hidden="1">#REF!</definedName>
    <definedName name="sdfasf" hidden="1">{"'Ene-Fac'!$A$2:$H$142"}</definedName>
    <definedName name="srqwerqe" hidden="1">{"'Ene-Fac'!$A$2:$H$142"}</definedName>
    <definedName name="THML_Control11" hidden="1">{"'Ene-Fac'!$A$2:$H$142"}</definedName>
    <definedName name="twertwert" hidden="1">{"'Ene-Fac'!$A$2:$H$142"}</definedName>
    <definedName name="vv" hidden="1">#REF!</definedName>
    <definedName name="wer" hidden="1">{"'Ene-Fac'!$A$2:$H$142"}</definedName>
    <definedName name="wrtwrt" hidden="1">{"'Ene-Fac'!$A$2:$H$142"}</definedName>
    <definedName name="wrtwrtet" hidden="1">{"'Ene-Fac'!$A$2:$H$142"}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4" i="168" l="1"/>
  <c r="G71" i="168"/>
  <c r="G69" i="168"/>
  <c r="G63" i="168"/>
  <c r="G62" i="168"/>
  <c r="G61" i="168"/>
  <c r="G60" i="168"/>
  <c r="G59" i="168"/>
  <c r="G58" i="168"/>
  <c r="G57" i="168"/>
  <c r="G56" i="168"/>
  <c r="G55" i="168"/>
  <c r="G54" i="168"/>
  <c r="G53" i="168"/>
  <c r="G52" i="168"/>
  <c r="G51" i="168"/>
  <c r="G50" i="168"/>
  <c r="G49" i="168"/>
  <c r="G48" i="168"/>
  <c r="G47" i="168"/>
  <c r="G46" i="168"/>
  <c r="G45" i="168"/>
  <c r="G44" i="168"/>
  <c r="G64" i="168" s="1"/>
  <c r="V76" i="168" s="1"/>
  <c r="G39" i="168"/>
  <c r="D39" i="168"/>
  <c r="G38" i="168"/>
  <c r="D38" i="168"/>
  <c r="G37" i="168"/>
  <c r="D37" i="168"/>
  <c r="G36" i="168"/>
  <c r="D36" i="168"/>
  <c r="G35" i="168"/>
  <c r="D35" i="168"/>
  <c r="D34" i="168"/>
  <c r="G34" i="168" s="1"/>
  <c r="G33" i="168"/>
  <c r="G40" i="168" s="1"/>
  <c r="D33" i="168"/>
  <c r="G28" i="168"/>
  <c r="D28" i="168"/>
  <c r="G27" i="168"/>
  <c r="D27" i="168"/>
  <c r="V26" i="168"/>
  <c r="G26" i="168"/>
  <c r="D26" i="168"/>
  <c r="V25" i="168"/>
  <c r="G25" i="168"/>
  <c r="D25" i="168"/>
  <c r="V24" i="168"/>
  <c r="G24" i="168"/>
  <c r="D24" i="168"/>
  <c r="V23" i="168"/>
  <c r="G23" i="168"/>
  <c r="D23" i="168"/>
  <c r="V22" i="168"/>
  <c r="G22" i="168"/>
  <c r="D22" i="168"/>
  <c r="V21" i="168"/>
  <c r="G21" i="168"/>
  <c r="D21" i="168"/>
  <c r="V20" i="168"/>
  <c r="G20" i="168"/>
  <c r="D20" i="168"/>
  <c r="V19" i="168"/>
  <c r="G19" i="168"/>
  <c r="D19" i="168"/>
  <c r="V18" i="168"/>
  <c r="G18" i="168"/>
  <c r="D18" i="168"/>
  <c r="V17" i="168"/>
  <c r="G17" i="168"/>
  <c r="D17" i="168"/>
  <c r="V16" i="168"/>
  <c r="D16" i="168"/>
  <c r="G16" i="168" s="1"/>
  <c r="V15" i="168"/>
  <c r="D15" i="168"/>
  <c r="G15" i="168" s="1"/>
  <c r="V14" i="168"/>
  <c r="G14" i="168"/>
  <c r="D14" i="168"/>
  <c r="V13" i="168"/>
  <c r="L13" i="168"/>
  <c r="M13" i="168" s="1"/>
  <c r="O13" i="168" s="1"/>
  <c r="Q13" i="168" s="1"/>
  <c r="S13" i="168" s="1"/>
  <c r="G13" i="168"/>
  <c r="D13" i="168"/>
  <c r="V12" i="168"/>
  <c r="D12" i="168"/>
  <c r="G12" i="168" s="1"/>
  <c r="J10" i="168"/>
  <c r="V74" i="167"/>
  <c r="G69" i="167"/>
  <c r="G71" i="167" s="1"/>
  <c r="G63" i="167"/>
  <c r="G62" i="167"/>
  <c r="G61" i="167"/>
  <c r="G60" i="167"/>
  <c r="G59" i="167"/>
  <c r="G58" i="167"/>
  <c r="G57" i="167"/>
  <c r="G56" i="167"/>
  <c r="G55" i="167"/>
  <c r="G54" i="167"/>
  <c r="G53" i="167"/>
  <c r="G52" i="167"/>
  <c r="G51" i="167"/>
  <c r="G50" i="167"/>
  <c r="G49" i="167"/>
  <c r="G48" i="167"/>
  <c r="G47" i="167"/>
  <c r="G46" i="167"/>
  <c r="G64" i="167" s="1"/>
  <c r="V76" i="167" s="1"/>
  <c r="G45" i="167"/>
  <c r="G44" i="167"/>
  <c r="G39" i="167"/>
  <c r="D39" i="167"/>
  <c r="G38" i="167"/>
  <c r="D38" i="167"/>
  <c r="G37" i="167"/>
  <c r="D37" i="167"/>
  <c r="G36" i="167"/>
  <c r="D36" i="167"/>
  <c r="D35" i="167"/>
  <c r="G35" i="167" s="1"/>
  <c r="G34" i="167"/>
  <c r="D34" i="167"/>
  <c r="G33" i="167"/>
  <c r="D33" i="167"/>
  <c r="G28" i="167"/>
  <c r="D28" i="167"/>
  <c r="G27" i="167"/>
  <c r="D27" i="167"/>
  <c r="V26" i="167"/>
  <c r="G26" i="167"/>
  <c r="D26" i="167"/>
  <c r="V25" i="167"/>
  <c r="G25" i="167"/>
  <c r="D25" i="167"/>
  <c r="V24" i="167"/>
  <c r="G24" i="167"/>
  <c r="D24" i="167"/>
  <c r="V23" i="167"/>
  <c r="G23" i="167"/>
  <c r="D23" i="167"/>
  <c r="V22" i="167"/>
  <c r="G22" i="167"/>
  <c r="D22" i="167"/>
  <c r="V21" i="167"/>
  <c r="G21" i="167"/>
  <c r="D21" i="167"/>
  <c r="V20" i="167"/>
  <c r="G20" i="167"/>
  <c r="D20" i="167"/>
  <c r="V19" i="167"/>
  <c r="G19" i="167"/>
  <c r="D19" i="167"/>
  <c r="V18" i="167"/>
  <c r="G18" i="167"/>
  <c r="D18" i="167"/>
  <c r="V17" i="167"/>
  <c r="G17" i="167"/>
  <c r="D17" i="167"/>
  <c r="V16" i="167"/>
  <c r="G16" i="167"/>
  <c r="D16" i="167"/>
  <c r="V15" i="167"/>
  <c r="D15" i="167"/>
  <c r="G15" i="167" s="1"/>
  <c r="V14" i="167"/>
  <c r="G14" i="167"/>
  <c r="D14" i="167"/>
  <c r="V13" i="167"/>
  <c r="Q13" i="167"/>
  <c r="S13" i="167" s="1"/>
  <c r="L13" i="167"/>
  <c r="M13" i="167" s="1"/>
  <c r="O13" i="167" s="1"/>
  <c r="G13" i="167"/>
  <c r="D13" i="167"/>
  <c r="V12" i="167"/>
  <c r="D12" i="167"/>
  <c r="G12" i="167" s="1"/>
  <c r="J10" i="167"/>
  <c r="V74" i="166"/>
  <c r="G69" i="166"/>
  <c r="G71" i="166" s="1"/>
  <c r="G63" i="166"/>
  <c r="G62" i="166"/>
  <c r="G61" i="166"/>
  <c r="G60" i="166"/>
  <c r="G59" i="166"/>
  <c r="G58" i="166"/>
  <c r="G57" i="166"/>
  <c r="G56" i="166"/>
  <c r="G55" i="166"/>
  <c r="G54" i="166"/>
  <c r="G53" i="166"/>
  <c r="G52" i="166"/>
  <c r="G51" i="166"/>
  <c r="G50" i="166"/>
  <c r="G49" i="166"/>
  <c r="G48" i="166"/>
  <c r="G47" i="166"/>
  <c r="G46" i="166"/>
  <c r="G45" i="166"/>
  <c r="G44" i="166"/>
  <c r="G39" i="166"/>
  <c r="D39" i="166"/>
  <c r="G38" i="166"/>
  <c r="D38" i="166"/>
  <c r="G37" i="166"/>
  <c r="D37" i="166"/>
  <c r="G36" i="166"/>
  <c r="D36" i="166"/>
  <c r="D35" i="166"/>
  <c r="G35" i="166" s="1"/>
  <c r="G34" i="166"/>
  <c r="D34" i="166"/>
  <c r="G33" i="166"/>
  <c r="G40" i="166" s="1"/>
  <c r="D33" i="166"/>
  <c r="G28" i="166"/>
  <c r="D28" i="166"/>
  <c r="G27" i="166"/>
  <c r="D27" i="166"/>
  <c r="V26" i="166"/>
  <c r="G26" i="166"/>
  <c r="D26" i="166"/>
  <c r="V25" i="166"/>
  <c r="G25" i="166"/>
  <c r="D25" i="166"/>
  <c r="V24" i="166"/>
  <c r="G24" i="166"/>
  <c r="D24" i="166"/>
  <c r="V23" i="166"/>
  <c r="G23" i="166"/>
  <c r="D23" i="166"/>
  <c r="V22" i="166"/>
  <c r="G22" i="166"/>
  <c r="D22" i="166"/>
  <c r="V21" i="166"/>
  <c r="G21" i="166"/>
  <c r="D21" i="166"/>
  <c r="V20" i="166"/>
  <c r="G20" i="166"/>
  <c r="D20" i="166"/>
  <c r="V19" i="166"/>
  <c r="G19" i="166"/>
  <c r="D19" i="166"/>
  <c r="V18" i="166"/>
  <c r="G18" i="166"/>
  <c r="D18" i="166"/>
  <c r="V17" i="166"/>
  <c r="G17" i="166"/>
  <c r="D17" i="166"/>
  <c r="V16" i="166"/>
  <c r="G16" i="166"/>
  <c r="D16" i="166"/>
  <c r="V15" i="166"/>
  <c r="D15" i="166"/>
  <c r="G15" i="166" s="1"/>
  <c r="V14" i="166"/>
  <c r="D14" i="166"/>
  <c r="G14" i="166" s="1"/>
  <c r="V13" i="166"/>
  <c r="L13" i="166"/>
  <c r="M13" i="166" s="1"/>
  <c r="O13" i="166" s="1"/>
  <c r="Q13" i="166" s="1"/>
  <c r="S13" i="166" s="1"/>
  <c r="D13" i="166"/>
  <c r="G13" i="166" s="1"/>
  <c r="V12" i="166"/>
  <c r="D12" i="166"/>
  <c r="G12" i="166" s="1"/>
  <c r="J10" i="166"/>
  <c r="V74" i="165"/>
  <c r="G69" i="165"/>
  <c r="G71" i="165" s="1"/>
  <c r="G63" i="165"/>
  <c r="G62" i="165"/>
  <c r="G61" i="165"/>
  <c r="G60" i="165"/>
  <c r="G59" i="165"/>
  <c r="G58" i="165"/>
  <c r="G57" i="165"/>
  <c r="G56" i="165"/>
  <c r="G55" i="165"/>
  <c r="G54" i="165"/>
  <c r="G53" i="165"/>
  <c r="G52" i="165"/>
  <c r="G51" i="165"/>
  <c r="G50" i="165"/>
  <c r="G49" i="165"/>
  <c r="G48" i="165"/>
  <c r="G64" i="165" s="1"/>
  <c r="V76" i="165" s="1"/>
  <c r="G47" i="165"/>
  <c r="G46" i="165"/>
  <c r="G45" i="165"/>
  <c r="G44" i="165"/>
  <c r="G40" i="165"/>
  <c r="G39" i="165"/>
  <c r="D39" i="165"/>
  <c r="G38" i="165"/>
  <c r="D38" i="165"/>
  <c r="G37" i="165"/>
  <c r="D37" i="165"/>
  <c r="G36" i="165"/>
  <c r="D36" i="165"/>
  <c r="D35" i="165"/>
  <c r="G35" i="165" s="1"/>
  <c r="G34" i="165"/>
  <c r="D34" i="165"/>
  <c r="D33" i="165"/>
  <c r="G33" i="165" s="1"/>
  <c r="G28" i="165"/>
  <c r="D28" i="165"/>
  <c r="G27" i="165"/>
  <c r="D27" i="165"/>
  <c r="V26" i="165"/>
  <c r="G26" i="165"/>
  <c r="D26" i="165"/>
  <c r="V25" i="165"/>
  <c r="G25" i="165"/>
  <c r="D25" i="165"/>
  <c r="V24" i="165"/>
  <c r="G24" i="165"/>
  <c r="D24" i="165"/>
  <c r="V23" i="165"/>
  <c r="G23" i="165"/>
  <c r="D23" i="165"/>
  <c r="V22" i="165"/>
  <c r="G22" i="165"/>
  <c r="D22" i="165"/>
  <c r="V21" i="165"/>
  <c r="G21" i="165"/>
  <c r="D21" i="165"/>
  <c r="V20" i="165"/>
  <c r="G20" i="165"/>
  <c r="D20" i="165"/>
  <c r="V19" i="165"/>
  <c r="G19" i="165"/>
  <c r="D19" i="165"/>
  <c r="V18" i="165"/>
  <c r="G18" i="165"/>
  <c r="D18" i="165"/>
  <c r="V17" i="165"/>
  <c r="G17" i="165"/>
  <c r="D17" i="165"/>
  <c r="V16" i="165"/>
  <c r="G16" i="165"/>
  <c r="D16" i="165"/>
  <c r="V15" i="165"/>
  <c r="G15" i="165"/>
  <c r="D15" i="165"/>
  <c r="V14" i="165"/>
  <c r="D14" i="165"/>
  <c r="G14" i="165" s="1"/>
  <c r="V13" i="165"/>
  <c r="L13" i="165"/>
  <c r="M13" i="165" s="1"/>
  <c r="O13" i="165" s="1"/>
  <c r="Q13" i="165" s="1"/>
  <c r="S13" i="165" s="1"/>
  <c r="D13" i="165"/>
  <c r="G13" i="165" s="1"/>
  <c r="V12" i="165"/>
  <c r="D12" i="165"/>
  <c r="G12" i="165" s="1"/>
  <c r="J10" i="165"/>
  <c r="V74" i="164"/>
  <c r="G71" i="164"/>
  <c r="G69" i="164"/>
  <c r="G63" i="164"/>
  <c r="G62" i="164"/>
  <c r="G61" i="164"/>
  <c r="G60" i="164"/>
  <c r="G59" i="164"/>
  <c r="G58" i="164"/>
  <c r="G57" i="164"/>
  <c r="G56" i="164"/>
  <c r="G55" i="164"/>
  <c r="G54" i="164"/>
  <c r="G53" i="164"/>
  <c r="G52" i="164"/>
  <c r="G51" i="164"/>
  <c r="G50" i="164"/>
  <c r="G49" i="164"/>
  <c r="G48" i="164"/>
  <c r="G47" i="164"/>
  <c r="G46" i="164"/>
  <c r="G45" i="164"/>
  <c r="G64" i="164" s="1"/>
  <c r="V76" i="164" s="1"/>
  <c r="G44" i="164"/>
  <c r="G39" i="164"/>
  <c r="D39" i="164"/>
  <c r="G38" i="164"/>
  <c r="D38" i="164"/>
  <c r="G37" i="164"/>
  <c r="D37" i="164"/>
  <c r="G36" i="164"/>
  <c r="D36" i="164"/>
  <c r="G35" i="164"/>
  <c r="D35" i="164"/>
  <c r="G34" i="164"/>
  <c r="D34" i="164"/>
  <c r="D33" i="164"/>
  <c r="G33" i="164" s="1"/>
  <c r="G40" i="164" s="1"/>
  <c r="G28" i="164"/>
  <c r="D28" i="164"/>
  <c r="G27" i="164"/>
  <c r="D27" i="164"/>
  <c r="V26" i="164"/>
  <c r="G26" i="164"/>
  <c r="D26" i="164"/>
  <c r="V25" i="164"/>
  <c r="G25" i="164"/>
  <c r="D25" i="164"/>
  <c r="V24" i="164"/>
  <c r="G24" i="164"/>
  <c r="D24" i="164"/>
  <c r="V23" i="164"/>
  <c r="G23" i="164"/>
  <c r="D23" i="164"/>
  <c r="V22" i="164"/>
  <c r="G22" i="164"/>
  <c r="D22" i="164"/>
  <c r="V21" i="164"/>
  <c r="G21" i="164"/>
  <c r="D21" i="164"/>
  <c r="V20" i="164"/>
  <c r="G20" i="164"/>
  <c r="D20" i="164"/>
  <c r="V19" i="164"/>
  <c r="G19" i="164"/>
  <c r="D19" i="164"/>
  <c r="V18" i="164"/>
  <c r="G18" i="164"/>
  <c r="D18" i="164"/>
  <c r="V17" i="164"/>
  <c r="D17" i="164"/>
  <c r="G17" i="164" s="1"/>
  <c r="V16" i="164"/>
  <c r="G16" i="164"/>
  <c r="D16" i="164"/>
  <c r="V15" i="164"/>
  <c r="G15" i="164"/>
  <c r="D15" i="164"/>
  <c r="V14" i="164"/>
  <c r="G14" i="164"/>
  <c r="D14" i="164"/>
  <c r="V13" i="164"/>
  <c r="O13" i="164"/>
  <c r="Q13" i="164" s="1"/>
  <c r="S13" i="164" s="1"/>
  <c r="M13" i="164"/>
  <c r="L13" i="164"/>
  <c r="G13" i="164"/>
  <c r="D13" i="164"/>
  <c r="V12" i="164"/>
  <c r="D12" i="164"/>
  <c r="G12" i="164" s="1"/>
  <c r="J10" i="164"/>
  <c r="V74" i="163"/>
  <c r="G71" i="163"/>
  <c r="G69" i="163"/>
  <c r="G63" i="163"/>
  <c r="G62" i="163"/>
  <c r="G61" i="163"/>
  <c r="G60" i="163"/>
  <c r="G59" i="163"/>
  <c r="G58" i="163"/>
  <c r="G57" i="163"/>
  <c r="G56" i="163"/>
  <c r="G55" i="163"/>
  <c r="G54" i="163"/>
  <c r="G53" i="163"/>
  <c r="G52" i="163"/>
  <c r="G51" i="163"/>
  <c r="G50" i="163"/>
  <c r="G49" i="163"/>
  <c r="G48" i="163"/>
  <c r="G47" i="163"/>
  <c r="G46" i="163"/>
  <c r="G45" i="163"/>
  <c r="G44" i="163"/>
  <c r="G64" i="163" s="1"/>
  <c r="V76" i="163" s="1"/>
  <c r="G39" i="163"/>
  <c r="D39" i="163"/>
  <c r="G38" i="163"/>
  <c r="D38" i="163"/>
  <c r="G37" i="163"/>
  <c r="D37" i="163"/>
  <c r="G36" i="163"/>
  <c r="D36" i="163"/>
  <c r="G35" i="163"/>
  <c r="D35" i="163"/>
  <c r="D34" i="163"/>
  <c r="G34" i="163" s="1"/>
  <c r="D33" i="163"/>
  <c r="G33" i="163" s="1"/>
  <c r="G28" i="163"/>
  <c r="D28" i="163"/>
  <c r="G27" i="163"/>
  <c r="D27" i="163"/>
  <c r="V26" i="163"/>
  <c r="G26" i="163"/>
  <c r="D26" i="163"/>
  <c r="V25" i="163"/>
  <c r="G25" i="163"/>
  <c r="D25" i="163"/>
  <c r="V24" i="163"/>
  <c r="G24" i="163"/>
  <c r="D24" i="163"/>
  <c r="V23" i="163"/>
  <c r="G23" i="163"/>
  <c r="D23" i="163"/>
  <c r="V22" i="163"/>
  <c r="G22" i="163"/>
  <c r="D22" i="163"/>
  <c r="V21" i="163"/>
  <c r="G21" i="163"/>
  <c r="D21" i="163"/>
  <c r="V20" i="163"/>
  <c r="G20" i="163"/>
  <c r="D20" i="163"/>
  <c r="V19" i="163"/>
  <c r="G19" i="163"/>
  <c r="D19" i="163"/>
  <c r="V18" i="163"/>
  <c r="G18" i="163"/>
  <c r="D18" i="163"/>
  <c r="V17" i="163"/>
  <c r="G17" i="163"/>
  <c r="D17" i="163"/>
  <c r="V16" i="163"/>
  <c r="G16" i="163"/>
  <c r="D16" i="163"/>
  <c r="V15" i="163"/>
  <c r="G15" i="163"/>
  <c r="D15" i="163"/>
  <c r="V14" i="163"/>
  <c r="G14" i="163"/>
  <c r="D14" i="163"/>
  <c r="V13" i="163"/>
  <c r="O13" i="163"/>
  <c r="Q13" i="163" s="1"/>
  <c r="S13" i="163" s="1"/>
  <c r="L13" i="163"/>
  <c r="M13" i="163" s="1"/>
  <c r="G13" i="163"/>
  <c r="D13" i="163"/>
  <c r="V12" i="163"/>
  <c r="G12" i="163"/>
  <c r="D12" i="163"/>
  <c r="J10" i="163"/>
  <c r="V74" i="162"/>
  <c r="G71" i="162"/>
  <c r="G69" i="162"/>
  <c r="G63" i="162"/>
  <c r="G62" i="162"/>
  <c r="G61" i="162"/>
  <c r="G60" i="162"/>
  <c r="G59" i="162"/>
  <c r="G58" i="162"/>
  <c r="G57" i="162"/>
  <c r="G56" i="162"/>
  <c r="G55" i="162"/>
  <c r="G54" i="162"/>
  <c r="G53" i="162"/>
  <c r="G52" i="162"/>
  <c r="G51" i="162"/>
  <c r="G50" i="162"/>
  <c r="G49" i="162"/>
  <c r="G48" i="162"/>
  <c r="G47" i="162"/>
  <c r="G46" i="162"/>
  <c r="G45" i="162"/>
  <c r="G44" i="162"/>
  <c r="G39" i="162"/>
  <c r="D39" i="162"/>
  <c r="G38" i="162"/>
  <c r="D38" i="162"/>
  <c r="G37" i="162"/>
  <c r="D37" i="162"/>
  <c r="G36" i="162"/>
  <c r="D36" i="162"/>
  <c r="G35" i="162"/>
  <c r="D35" i="162"/>
  <c r="D34" i="162"/>
  <c r="G34" i="162" s="1"/>
  <c r="G33" i="162"/>
  <c r="D33" i="162"/>
  <c r="G28" i="162"/>
  <c r="D28" i="162"/>
  <c r="G27" i="162"/>
  <c r="D27" i="162"/>
  <c r="V26" i="162"/>
  <c r="G26" i="162"/>
  <c r="D26" i="162"/>
  <c r="V25" i="162"/>
  <c r="G25" i="162"/>
  <c r="D25" i="162"/>
  <c r="V24" i="162"/>
  <c r="G24" i="162"/>
  <c r="D24" i="162"/>
  <c r="V23" i="162"/>
  <c r="G23" i="162"/>
  <c r="D23" i="162"/>
  <c r="V22" i="162"/>
  <c r="G22" i="162"/>
  <c r="D22" i="162"/>
  <c r="V21" i="162"/>
  <c r="G21" i="162"/>
  <c r="D21" i="162"/>
  <c r="V20" i="162"/>
  <c r="G20" i="162"/>
  <c r="D20" i="162"/>
  <c r="V19" i="162"/>
  <c r="G19" i="162"/>
  <c r="D19" i="162"/>
  <c r="V18" i="162"/>
  <c r="G18" i="162"/>
  <c r="D18" i="162"/>
  <c r="V17" i="162"/>
  <c r="G17" i="162"/>
  <c r="D17" i="162"/>
  <c r="V16" i="162"/>
  <c r="G16" i="162"/>
  <c r="D16" i="162"/>
  <c r="V15" i="162"/>
  <c r="G15" i="162"/>
  <c r="D15" i="162"/>
  <c r="V14" i="162"/>
  <c r="G14" i="162"/>
  <c r="D14" i="162"/>
  <c r="V13" i="162"/>
  <c r="S13" i="162"/>
  <c r="M13" i="162"/>
  <c r="O13" i="162" s="1"/>
  <c r="Q13" i="162" s="1"/>
  <c r="L13" i="162"/>
  <c r="G13" i="162"/>
  <c r="D13" i="162"/>
  <c r="V12" i="162"/>
  <c r="G12" i="162"/>
  <c r="G29" i="162" s="1"/>
  <c r="D12" i="162"/>
  <c r="J10" i="162"/>
  <c r="V74" i="161"/>
  <c r="G69" i="161"/>
  <c r="G71" i="161" s="1"/>
  <c r="G63" i="161"/>
  <c r="G62" i="161"/>
  <c r="G61" i="161"/>
  <c r="G60" i="161"/>
  <c r="G59" i="161"/>
  <c r="G58" i="161"/>
  <c r="G57" i="161"/>
  <c r="G56" i="161"/>
  <c r="G55" i="161"/>
  <c r="G54" i="161"/>
  <c r="G53" i="161"/>
  <c r="G52" i="161"/>
  <c r="G51" i="161"/>
  <c r="G50" i="161"/>
  <c r="G49" i="161"/>
  <c r="G48" i="161"/>
  <c r="G47" i="161"/>
  <c r="G46" i="161"/>
  <c r="G45" i="161"/>
  <c r="G44" i="161"/>
  <c r="G64" i="161" s="1"/>
  <c r="V76" i="161" s="1"/>
  <c r="G39" i="161"/>
  <c r="D39" i="161"/>
  <c r="G38" i="161"/>
  <c r="D38" i="161"/>
  <c r="G37" i="161"/>
  <c r="D37" i="161"/>
  <c r="G36" i="161"/>
  <c r="D36" i="161"/>
  <c r="G35" i="161"/>
  <c r="D35" i="161"/>
  <c r="D34" i="161"/>
  <c r="G34" i="161" s="1"/>
  <c r="D33" i="161"/>
  <c r="G33" i="161" s="1"/>
  <c r="G28" i="161"/>
  <c r="D28" i="161"/>
  <c r="G27" i="161"/>
  <c r="D27" i="161"/>
  <c r="V26" i="161"/>
  <c r="G26" i="161"/>
  <c r="D26" i="161"/>
  <c r="V25" i="161"/>
  <c r="G25" i="161"/>
  <c r="D25" i="161"/>
  <c r="V24" i="161"/>
  <c r="G24" i="161"/>
  <c r="D24" i="161"/>
  <c r="V23" i="161"/>
  <c r="G23" i="161"/>
  <c r="D23" i="161"/>
  <c r="V22" i="161"/>
  <c r="G22" i="161"/>
  <c r="D22" i="161"/>
  <c r="V21" i="161"/>
  <c r="G21" i="161"/>
  <c r="D21" i="161"/>
  <c r="V20" i="161"/>
  <c r="G20" i="161"/>
  <c r="D20" i="161"/>
  <c r="V19" i="161"/>
  <c r="G19" i="161"/>
  <c r="D19" i="161"/>
  <c r="V18" i="161"/>
  <c r="D18" i="161"/>
  <c r="G18" i="161" s="1"/>
  <c r="V17" i="161"/>
  <c r="G17" i="161"/>
  <c r="D17" i="161"/>
  <c r="V16" i="161"/>
  <c r="D16" i="161"/>
  <c r="G16" i="161" s="1"/>
  <c r="G29" i="161" s="1"/>
  <c r="V15" i="161"/>
  <c r="D15" i="161"/>
  <c r="G15" i="161" s="1"/>
  <c r="V14" i="161"/>
  <c r="D14" i="161"/>
  <c r="G14" i="161" s="1"/>
  <c r="V13" i="161"/>
  <c r="S13" i="161"/>
  <c r="M13" i="161"/>
  <c r="O13" i="161" s="1"/>
  <c r="Q13" i="161" s="1"/>
  <c r="L13" i="161"/>
  <c r="D13" i="161"/>
  <c r="G13" i="161" s="1"/>
  <c r="V12" i="161"/>
  <c r="G12" i="161"/>
  <c r="D12" i="161"/>
  <c r="J10" i="161"/>
  <c r="V74" i="160"/>
  <c r="G69" i="160"/>
  <c r="G71" i="160" s="1"/>
  <c r="G63" i="160"/>
  <c r="G62" i="160"/>
  <c r="G61" i="160"/>
  <c r="G60" i="160"/>
  <c r="G59" i="160"/>
  <c r="G58" i="160"/>
  <c r="G57" i="160"/>
  <c r="G56" i="160"/>
  <c r="G55" i="160"/>
  <c r="G54" i="160"/>
  <c r="G53" i="160"/>
  <c r="G52" i="160"/>
  <c r="G51" i="160"/>
  <c r="G50" i="160"/>
  <c r="G49" i="160"/>
  <c r="G48" i="160"/>
  <c r="G47" i="160"/>
  <c r="G46" i="160"/>
  <c r="G45" i="160"/>
  <c r="G44" i="160"/>
  <c r="G39" i="160"/>
  <c r="D39" i="160"/>
  <c r="G38" i="160"/>
  <c r="D38" i="160"/>
  <c r="G37" i="160"/>
  <c r="D37" i="160"/>
  <c r="G36" i="160"/>
  <c r="D36" i="160"/>
  <c r="G35" i="160"/>
  <c r="D35" i="160"/>
  <c r="G34" i="160"/>
  <c r="D34" i="160"/>
  <c r="G33" i="160"/>
  <c r="D33" i="160"/>
  <c r="G28" i="160"/>
  <c r="D28" i="160"/>
  <c r="G27" i="160"/>
  <c r="D27" i="160"/>
  <c r="V26" i="160"/>
  <c r="G26" i="160"/>
  <c r="D26" i="160"/>
  <c r="V25" i="160"/>
  <c r="G25" i="160"/>
  <c r="D25" i="160"/>
  <c r="V24" i="160"/>
  <c r="G24" i="160"/>
  <c r="D24" i="160"/>
  <c r="V23" i="160"/>
  <c r="G23" i="160"/>
  <c r="D23" i="160"/>
  <c r="V22" i="160"/>
  <c r="G22" i="160"/>
  <c r="D22" i="160"/>
  <c r="V21" i="160"/>
  <c r="G21" i="160"/>
  <c r="D21" i="160"/>
  <c r="V20" i="160"/>
  <c r="G20" i="160"/>
  <c r="D20" i="160"/>
  <c r="V19" i="160"/>
  <c r="G19" i="160"/>
  <c r="D19" i="160"/>
  <c r="V18" i="160"/>
  <c r="G18" i="160"/>
  <c r="D18" i="160"/>
  <c r="V17" i="160"/>
  <c r="D17" i="160"/>
  <c r="G17" i="160" s="1"/>
  <c r="V16" i="160"/>
  <c r="G16" i="160"/>
  <c r="D16" i="160"/>
  <c r="V15" i="160"/>
  <c r="D15" i="160"/>
  <c r="G15" i="160" s="1"/>
  <c r="V14" i="160"/>
  <c r="D14" i="160"/>
  <c r="G14" i="160" s="1"/>
  <c r="V13" i="160"/>
  <c r="M13" i="160"/>
  <c r="O13" i="160" s="1"/>
  <c r="Q13" i="160" s="1"/>
  <c r="S13" i="160" s="1"/>
  <c r="L13" i="160"/>
  <c r="D13" i="160"/>
  <c r="G13" i="160" s="1"/>
  <c r="G29" i="160" s="1"/>
  <c r="V12" i="160"/>
  <c r="D12" i="160"/>
  <c r="G12" i="160" s="1"/>
  <c r="J10" i="160"/>
  <c r="V74" i="159"/>
  <c r="G69" i="159"/>
  <c r="G71" i="159" s="1"/>
  <c r="G63" i="159"/>
  <c r="G62" i="159"/>
  <c r="G61" i="159"/>
  <c r="G60" i="159"/>
  <c r="G59" i="159"/>
  <c r="G58" i="159"/>
  <c r="G57" i="159"/>
  <c r="G56" i="159"/>
  <c r="G55" i="159"/>
  <c r="G54" i="159"/>
  <c r="G53" i="159"/>
  <c r="G52" i="159"/>
  <c r="G51" i="159"/>
  <c r="G50" i="159"/>
  <c r="G49" i="159"/>
  <c r="G48" i="159"/>
  <c r="G47" i="159"/>
  <c r="G46" i="159"/>
  <c r="G64" i="159" s="1"/>
  <c r="V76" i="159" s="1"/>
  <c r="G45" i="159"/>
  <c r="G44" i="159"/>
  <c r="G39" i="159"/>
  <c r="D39" i="159"/>
  <c r="G38" i="159"/>
  <c r="D38" i="159"/>
  <c r="G37" i="159"/>
  <c r="D37" i="159"/>
  <c r="G36" i="159"/>
  <c r="D36" i="159"/>
  <c r="G35" i="159"/>
  <c r="D35" i="159"/>
  <c r="D34" i="159"/>
  <c r="G34" i="159" s="1"/>
  <c r="G33" i="159"/>
  <c r="G40" i="159" s="1"/>
  <c r="D33" i="159"/>
  <c r="G28" i="159"/>
  <c r="D28" i="159"/>
  <c r="G27" i="159"/>
  <c r="D27" i="159"/>
  <c r="V26" i="159"/>
  <c r="G26" i="159"/>
  <c r="D26" i="159"/>
  <c r="V25" i="159"/>
  <c r="G25" i="159"/>
  <c r="D25" i="159"/>
  <c r="V24" i="159"/>
  <c r="G24" i="159"/>
  <c r="D24" i="159"/>
  <c r="V23" i="159"/>
  <c r="G23" i="159"/>
  <c r="D23" i="159"/>
  <c r="V22" i="159"/>
  <c r="G22" i="159"/>
  <c r="D22" i="159"/>
  <c r="V21" i="159"/>
  <c r="G21" i="159"/>
  <c r="D21" i="159"/>
  <c r="V20" i="159"/>
  <c r="G20" i="159"/>
  <c r="D20" i="159"/>
  <c r="V19" i="159"/>
  <c r="G19" i="159"/>
  <c r="D19" i="159"/>
  <c r="V18" i="159"/>
  <c r="G18" i="159"/>
  <c r="D18" i="159"/>
  <c r="V17" i="159"/>
  <c r="G17" i="159"/>
  <c r="D17" i="159"/>
  <c r="V16" i="159"/>
  <c r="D16" i="159"/>
  <c r="G16" i="159" s="1"/>
  <c r="V15" i="159"/>
  <c r="G15" i="159"/>
  <c r="D15" i="159"/>
  <c r="V14" i="159"/>
  <c r="D14" i="159"/>
  <c r="G14" i="159" s="1"/>
  <c r="V13" i="159"/>
  <c r="Q13" i="159"/>
  <c r="S13" i="159" s="1"/>
  <c r="L13" i="159"/>
  <c r="M13" i="159" s="1"/>
  <c r="O13" i="159" s="1"/>
  <c r="D13" i="159"/>
  <c r="G13" i="159" s="1"/>
  <c r="V12" i="159"/>
  <c r="D12" i="159"/>
  <c r="G12" i="159" s="1"/>
  <c r="G29" i="159" s="1"/>
  <c r="J10" i="159"/>
  <c r="V74" i="158"/>
  <c r="G71" i="158"/>
  <c r="G69" i="158"/>
  <c r="G63" i="158"/>
  <c r="G62" i="158"/>
  <c r="G61" i="158"/>
  <c r="G60" i="158"/>
  <c r="G59" i="158"/>
  <c r="G58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4" i="158"/>
  <c r="G64" i="158" s="1"/>
  <c r="V76" i="158" s="1"/>
  <c r="G40" i="158"/>
  <c r="G39" i="158"/>
  <c r="D39" i="158"/>
  <c r="G38" i="158"/>
  <c r="D38" i="158"/>
  <c r="G37" i="158"/>
  <c r="D37" i="158"/>
  <c r="G36" i="158"/>
  <c r="D36" i="158"/>
  <c r="G35" i="158"/>
  <c r="D35" i="158"/>
  <c r="G34" i="158"/>
  <c r="D34" i="158"/>
  <c r="G33" i="158"/>
  <c r="D33" i="158"/>
  <c r="G28" i="158"/>
  <c r="D28" i="158"/>
  <c r="G27" i="158"/>
  <c r="D27" i="158"/>
  <c r="V26" i="158"/>
  <c r="G26" i="158"/>
  <c r="D26" i="158"/>
  <c r="V25" i="158"/>
  <c r="G25" i="158"/>
  <c r="D25" i="158"/>
  <c r="V24" i="158"/>
  <c r="G24" i="158"/>
  <c r="D24" i="158"/>
  <c r="V23" i="158"/>
  <c r="G23" i="158"/>
  <c r="D23" i="158"/>
  <c r="V22" i="158"/>
  <c r="G22" i="158"/>
  <c r="D22" i="158"/>
  <c r="V21" i="158"/>
  <c r="G21" i="158"/>
  <c r="D21" i="158"/>
  <c r="V20" i="158"/>
  <c r="G20" i="158"/>
  <c r="D20" i="158"/>
  <c r="V19" i="158"/>
  <c r="D19" i="158"/>
  <c r="G19" i="158" s="1"/>
  <c r="V18" i="158"/>
  <c r="G18" i="158"/>
  <c r="D18" i="158"/>
  <c r="V17" i="158"/>
  <c r="G17" i="158"/>
  <c r="D17" i="158"/>
  <c r="V16" i="158"/>
  <c r="G16" i="158"/>
  <c r="D16" i="158"/>
  <c r="V15" i="158"/>
  <c r="D15" i="158"/>
  <c r="G15" i="158" s="1"/>
  <c r="V14" i="158"/>
  <c r="G14" i="158"/>
  <c r="D14" i="158"/>
  <c r="V13" i="158"/>
  <c r="L13" i="158"/>
  <c r="M13" i="158" s="1"/>
  <c r="O13" i="158" s="1"/>
  <c r="Q13" i="158" s="1"/>
  <c r="S13" i="158" s="1"/>
  <c r="G13" i="158"/>
  <c r="D13" i="158"/>
  <c r="V12" i="158"/>
  <c r="D12" i="158"/>
  <c r="G12" i="158" s="1"/>
  <c r="J10" i="158"/>
  <c r="V74" i="157"/>
  <c r="G69" i="157"/>
  <c r="G71" i="157" s="1"/>
  <c r="G63" i="157"/>
  <c r="G62" i="157"/>
  <c r="G61" i="157"/>
  <c r="G60" i="157"/>
  <c r="G59" i="157"/>
  <c r="G58" i="157"/>
  <c r="G57" i="157"/>
  <c r="G56" i="157"/>
  <c r="G55" i="157"/>
  <c r="G54" i="157"/>
  <c r="G53" i="157"/>
  <c r="G52" i="157"/>
  <c r="G51" i="157"/>
  <c r="G50" i="157"/>
  <c r="G49" i="157"/>
  <c r="G48" i="157"/>
  <c r="G64" i="157" s="1"/>
  <c r="V76" i="157" s="1"/>
  <c r="G47" i="157"/>
  <c r="G46" i="157"/>
  <c r="G45" i="157"/>
  <c r="G44" i="157"/>
  <c r="G39" i="157"/>
  <c r="D39" i="157"/>
  <c r="G38" i="157"/>
  <c r="D38" i="157"/>
  <c r="G37" i="157"/>
  <c r="D37" i="157"/>
  <c r="G36" i="157"/>
  <c r="D36" i="157"/>
  <c r="D35" i="157"/>
  <c r="G35" i="157" s="1"/>
  <c r="G34" i="157"/>
  <c r="D34" i="157"/>
  <c r="D33" i="157"/>
  <c r="G33" i="157" s="1"/>
  <c r="G40" i="157" s="1"/>
  <c r="G28" i="157"/>
  <c r="D28" i="157"/>
  <c r="G27" i="157"/>
  <c r="D27" i="157"/>
  <c r="V26" i="157"/>
  <c r="G26" i="157"/>
  <c r="D26" i="157"/>
  <c r="V25" i="157"/>
  <c r="G25" i="157"/>
  <c r="D25" i="157"/>
  <c r="V24" i="157"/>
  <c r="G24" i="157"/>
  <c r="D24" i="157"/>
  <c r="V23" i="157"/>
  <c r="G23" i="157"/>
  <c r="D23" i="157"/>
  <c r="V22" i="157"/>
  <c r="G22" i="157"/>
  <c r="D22" i="157"/>
  <c r="V21" i="157"/>
  <c r="G21" i="157"/>
  <c r="D21" i="157"/>
  <c r="V20" i="157"/>
  <c r="G20" i="157"/>
  <c r="D20" i="157"/>
  <c r="V19" i="157"/>
  <c r="D19" i="157"/>
  <c r="G19" i="157" s="1"/>
  <c r="V18" i="157"/>
  <c r="D18" i="157"/>
  <c r="G18" i="157" s="1"/>
  <c r="V17" i="157"/>
  <c r="G17" i="157"/>
  <c r="D17" i="157"/>
  <c r="V16" i="157"/>
  <c r="G16" i="157"/>
  <c r="D16" i="157"/>
  <c r="V15" i="157"/>
  <c r="G15" i="157"/>
  <c r="D15" i="157"/>
  <c r="V14" i="157"/>
  <c r="D14" i="157"/>
  <c r="G14" i="157" s="1"/>
  <c r="V13" i="157"/>
  <c r="L13" i="157"/>
  <c r="M13" i="157" s="1"/>
  <c r="O13" i="157" s="1"/>
  <c r="Q13" i="157" s="1"/>
  <c r="S13" i="157" s="1"/>
  <c r="D13" i="157"/>
  <c r="G13" i="157" s="1"/>
  <c r="V12" i="157"/>
  <c r="G12" i="157"/>
  <c r="D12" i="157"/>
  <c r="J10" i="157"/>
  <c r="V74" i="156"/>
  <c r="G71" i="156"/>
  <c r="G69" i="156"/>
  <c r="G63" i="156"/>
  <c r="G62" i="156"/>
  <c r="G61" i="156"/>
  <c r="G60" i="156"/>
  <c r="G59" i="156"/>
  <c r="G58" i="156"/>
  <c r="G57" i="156"/>
  <c r="G56" i="156"/>
  <c r="G55" i="156"/>
  <c r="G54" i="156"/>
  <c r="G53" i="156"/>
  <c r="G52" i="156"/>
  <c r="G51" i="156"/>
  <c r="G50" i="156"/>
  <c r="G49" i="156"/>
  <c r="G48" i="156"/>
  <c r="G47" i="156"/>
  <c r="G46" i="156"/>
  <c r="G45" i="156"/>
  <c r="G64" i="156" s="1"/>
  <c r="V76" i="156" s="1"/>
  <c r="G44" i="156"/>
  <c r="G39" i="156"/>
  <c r="D39" i="156"/>
  <c r="G38" i="156"/>
  <c r="D38" i="156"/>
  <c r="G37" i="156"/>
  <c r="D37" i="156"/>
  <c r="G36" i="156"/>
  <c r="D36" i="156"/>
  <c r="G35" i="156"/>
  <c r="D35" i="156"/>
  <c r="G34" i="156"/>
  <c r="D34" i="156"/>
  <c r="D33" i="156"/>
  <c r="G33" i="156" s="1"/>
  <c r="G28" i="156"/>
  <c r="D28" i="156"/>
  <c r="G27" i="156"/>
  <c r="D27" i="156"/>
  <c r="V26" i="156"/>
  <c r="G26" i="156"/>
  <c r="D26" i="156"/>
  <c r="V25" i="156"/>
  <c r="G25" i="156"/>
  <c r="D25" i="156"/>
  <c r="V24" i="156"/>
  <c r="G24" i="156"/>
  <c r="D24" i="156"/>
  <c r="V23" i="156"/>
  <c r="G23" i="156"/>
  <c r="D23" i="156"/>
  <c r="V22" i="156"/>
  <c r="G22" i="156"/>
  <c r="D22" i="156"/>
  <c r="V21" i="156"/>
  <c r="G21" i="156"/>
  <c r="D21" i="156"/>
  <c r="V20" i="156"/>
  <c r="G20" i="156"/>
  <c r="D20" i="156"/>
  <c r="V19" i="156"/>
  <c r="D19" i="156"/>
  <c r="G19" i="156" s="1"/>
  <c r="V18" i="156"/>
  <c r="D18" i="156"/>
  <c r="G18" i="156" s="1"/>
  <c r="V17" i="156"/>
  <c r="D17" i="156"/>
  <c r="G17" i="156" s="1"/>
  <c r="V16" i="156"/>
  <c r="G16" i="156"/>
  <c r="D16" i="156"/>
  <c r="V15" i="156"/>
  <c r="G15" i="156"/>
  <c r="D15" i="156"/>
  <c r="V14" i="156"/>
  <c r="G14" i="156"/>
  <c r="D14" i="156"/>
  <c r="V13" i="156"/>
  <c r="O13" i="156"/>
  <c r="Q13" i="156" s="1"/>
  <c r="S13" i="156" s="1"/>
  <c r="M13" i="156"/>
  <c r="L13" i="156"/>
  <c r="G13" i="156"/>
  <c r="D13" i="156"/>
  <c r="V12" i="156"/>
  <c r="D12" i="156"/>
  <c r="G12" i="156" s="1"/>
  <c r="J10" i="156"/>
  <c r="V74" i="155"/>
  <c r="G71" i="155"/>
  <c r="G69" i="155"/>
  <c r="G63" i="155"/>
  <c r="G62" i="155"/>
  <c r="G61" i="155"/>
  <c r="G60" i="155"/>
  <c r="G59" i="155"/>
  <c r="G58" i="155"/>
  <c r="G57" i="155"/>
  <c r="G56" i="155"/>
  <c r="G55" i="155"/>
  <c r="G54" i="155"/>
  <c r="G53" i="155"/>
  <c r="G52" i="155"/>
  <c r="G51" i="155"/>
  <c r="G50" i="155"/>
  <c r="G49" i="155"/>
  <c r="G48" i="155"/>
  <c r="G47" i="155"/>
  <c r="G46" i="155"/>
  <c r="G45" i="155"/>
  <c r="G44" i="155"/>
  <c r="G39" i="155"/>
  <c r="D39" i="155"/>
  <c r="G38" i="155"/>
  <c r="D38" i="155"/>
  <c r="G37" i="155"/>
  <c r="D37" i="155"/>
  <c r="G36" i="155"/>
  <c r="D36" i="155"/>
  <c r="G35" i="155"/>
  <c r="D35" i="155"/>
  <c r="D34" i="155"/>
  <c r="G34" i="155" s="1"/>
  <c r="D33" i="155"/>
  <c r="G33" i="155" s="1"/>
  <c r="G28" i="155"/>
  <c r="D28" i="155"/>
  <c r="G27" i="155"/>
  <c r="D27" i="155"/>
  <c r="V26" i="155"/>
  <c r="G26" i="155"/>
  <c r="D26" i="155"/>
  <c r="V25" i="155"/>
  <c r="G25" i="155"/>
  <c r="D25" i="155"/>
  <c r="V24" i="155"/>
  <c r="G24" i="155"/>
  <c r="D24" i="155"/>
  <c r="V23" i="155"/>
  <c r="G23" i="155"/>
  <c r="D23" i="155"/>
  <c r="V22" i="155"/>
  <c r="G22" i="155"/>
  <c r="D22" i="155"/>
  <c r="V21" i="155"/>
  <c r="G21" i="155"/>
  <c r="D21" i="155"/>
  <c r="V20" i="155"/>
  <c r="G20" i="155"/>
  <c r="D20" i="155"/>
  <c r="V19" i="155"/>
  <c r="G19" i="155"/>
  <c r="D19" i="155"/>
  <c r="V18" i="155"/>
  <c r="G18" i="155"/>
  <c r="D18" i="155"/>
  <c r="V17" i="155"/>
  <c r="G17" i="155"/>
  <c r="D17" i="155"/>
  <c r="V16" i="155"/>
  <c r="D16" i="155"/>
  <c r="G16" i="155" s="1"/>
  <c r="V15" i="155"/>
  <c r="G15" i="155"/>
  <c r="D15" i="155"/>
  <c r="V14" i="155"/>
  <c r="G14" i="155"/>
  <c r="D14" i="155"/>
  <c r="V13" i="155"/>
  <c r="L13" i="155"/>
  <c r="M13" i="155" s="1"/>
  <c r="O13" i="155" s="1"/>
  <c r="Q13" i="155" s="1"/>
  <c r="S13" i="155" s="1"/>
  <c r="G13" i="155"/>
  <c r="D13" i="155"/>
  <c r="V12" i="155"/>
  <c r="G12" i="155"/>
  <c r="D12" i="155"/>
  <c r="J10" i="155"/>
  <c r="V74" i="154"/>
  <c r="G71" i="154"/>
  <c r="G69" i="154"/>
  <c r="G63" i="154"/>
  <c r="G62" i="154"/>
  <c r="G61" i="154"/>
  <c r="G60" i="154"/>
  <c r="G59" i="154"/>
  <c r="G58" i="154"/>
  <c r="G57" i="154"/>
  <c r="G56" i="154"/>
  <c r="G55" i="154"/>
  <c r="G54" i="154"/>
  <c r="G53" i="154"/>
  <c r="G52" i="154"/>
  <c r="G51" i="154"/>
  <c r="G50" i="154"/>
  <c r="G49" i="154"/>
  <c r="G48" i="154"/>
  <c r="G47" i="154"/>
  <c r="G64" i="154" s="1"/>
  <c r="V76" i="154" s="1"/>
  <c r="G46" i="154"/>
  <c r="G45" i="154"/>
  <c r="G44" i="154"/>
  <c r="G39" i="154"/>
  <c r="D39" i="154"/>
  <c r="G38" i="154"/>
  <c r="D38" i="154"/>
  <c r="G37" i="154"/>
  <c r="D37" i="154"/>
  <c r="G36" i="154"/>
  <c r="D36" i="154"/>
  <c r="G35" i="154"/>
  <c r="D35" i="154"/>
  <c r="D34" i="154"/>
  <c r="G34" i="154" s="1"/>
  <c r="G33" i="154"/>
  <c r="G40" i="154" s="1"/>
  <c r="D33" i="154"/>
  <c r="G28" i="154"/>
  <c r="D28" i="154"/>
  <c r="G27" i="154"/>
  <c r="D27" i="154"/>
  <c r="V26" i="154"/>
  <c r="G26" i="154"/>
  <c r="D26" i="154"/>
  <c r="V25" i="154"/>
  <c r="G25" i="154"/>
  <c r="D25" i="154"/>
  <c r="V24" i="154"/>
  <c r="G24" i="154"/>
  <c r="D24" i="154"/>
  <c r="V23" i="154"/>
  <c r="G23" i="154"/>
  <c r="D23" i="154"/>
  <c r="V22" i="154"/>
  <c r="G22" i="154"/>
  <c r="D22" i="154"/>
  <c r="V21" i="154"/>
  <c r="G21" i="154"/>
  <c r="D21" i="154"/>
  <c r="V20" i="154"/>
  <c r="G20" i="154"/>
  <c r="D20" i="154"/>
  <c r="V19" i="154"/>
  <c r="G19" i="154"/>
  <c r="D19" i="154"/>
  <c r="V18" i="154"/>
  <c r="G18" i="154"/>
  <c r="D18" i="154"/>
  <c r="V17" i="154"/>
  <c r="G17" i="154"/>
  <c r="D17" i="154"/>
  <c r="V16" i="154"/>
  <c r="D16" i="154"/>
  <c r="G16" i="154" s="1"/>
  <c r="V15" i="154"/>
  <c r="D15" i="154"/>
  <c r="G15" i="154" s="1"/>
  <c r="V14" i="154"/>
  <c r="G14" i="154"/>
  <c r="D14" i="154"/>
  <c r="V13" i="154"/>
  <c r="M13" i="154"/>
  <c r="O13" i="154" s="1"/>
  <c r="Q13" i="154" s="1"/>
  <c r="S13" i="154" s="1"/>
  <c r="L13" i="154"/>
  <c r="G13" i="154"/>
  <c r="D13" i="154"/>
  <c r="V12" i="154"/>
  <c r="G12" i="154"/>
  <c r="D12" i="154"/>
  <c r="J10" i="154"/>
  <c r="V74" i="153"/>
  <c r="G69" i="153"/>
  <c r="G71" i="153" s="1"/>
  <c r="G63" i="153"/>
  <c r="G62" i="153"/>
  <c r="G61" i="153"/>
  <c r="G60" i="153"/>
  <c r="G59" i="153"/>
  <c r="G58" i="153"/>
  <c r="G57" i="153"/>
  <c r="G56" i="153"/>
  <c r="G55" i="153"/>
  <c r="G54" i="153"/>
  <c r="G53" i="153"/>
  <c r="G52" i="153"/>
  <c r="G51" i="153"/>
  <c r="G50" i="153"/>
  <c r="G49" i="153"/>
  <c r="G48" i="153"/>
  <c r="G47" i="153"/>
  <c r="G46" i="153"/>
  <c r="G45" i="153"/>
  <c r="G44" i="153"/>
  <c r="G39" i="153"/>
  <c r="D39" i="153"/>
  <c r="G38" i="153"/>
  <c r="D38" i="153"/>
  <c r="G37" i="153"/>
  <c r="D37" i="153"/>
  <c r="G36" i="153"/>
  <c r="D36" i="153"/>
  <c r="D35" i="153"/>
  <c r="G35" i="153" s="1"/>
  <c r="D34" i="153"/>
  <c r="G34" i="153" s="1"/>
  <c r="D33" i="153"/>
  <c r="G33" i="153" s="1"/>
  <c r="G40" i="153" s="1"/>
  <c r="G28" i="153"/>
  <c r="D28" i="153"/>
  <c r="G27" i="153"/>
  <c r="D27" i="153"/>
  <c r="V26" i="153"/>
  <c r="G26" i="153"/>
  <c r="D26" i="153"/>
  <c r="V25" i="153"/>
  <c r="G25" i="153"/>
  <c r="D25" i="153"/>
  <c r="V24" i="153"/>
  <c r="G24" i="153"/>
  <c r="D24" i="153"/>
  <c r="V23" i="153"/>
  <c r="G23" i="153"/>
  <c r="D23" i="153"/>
  <c r="V22" i="153"/>
  <c r="G22" i="153"/>
  <c r="D22" i="153"/>
  <c r="V21" i="153"/>
  <c r="G21" i="153"/>
  <c r="D21" i="153"/>
  <c r="V20" i="153"/>
  <c r="G20" i="153"/>
  <c r="D20" i="153"/>
  <c r="V19" i="153"/>
  <c r="G19" i="153"/>
  <c r="D19" i="153"/>
  <c r="V18" i="153"/>
  <c r="G18" i="153"/>
  <c r="D18" i="153"/>
  <c r="V17" i="153"/>
  <c r="G17" i="153"/>
  <c r="D17" i="153"/>
  <c r="V16" i="153"/>
  <c r="D16" i="153"/>
  <c r="G16" i="153" s="1"/>
  <c r="V15" i="153"/>
  <c r="D15" i="153"/>
  <c r="G15" i="153" s="1"/>
  <c r="V14" i="153"/>
  <c r="D14" i="153"/>
  <c r="G14" i="153" s="1"/>
  <c r="V13" i="153"/>
  <c r="M13" i="153"/>
  <c r="O13" i="153" s="1"/>
  <c r="Q13" i="153" s="1"/>
  <c r="S13" i="153" s="1"/>
  <c r="L13" i="153"/>
  <c r="D13" i="153"/>
  <c r="G13" i="153" s="1"/>
  <c r="V12" i="153"/>
  <c r="G12" i="153"/>
  <c r="G29" i="153" s="1"/>
  <c r="D12" i="153"/>
  <c r="J10" i="153"/>
  <c r="V74" i="152"/>
  <c r="G69" i="152"/>
  <c r="G71" i="152" s="1"/>
  <c r="G63" i="152"/>
  <c r="G62" i="152"/>
  <c r="G61" i="152"/>
  <c r="G60" i="152"/>
  <c r="G59" i="152"/>
  <c r="G58" i="152"/>
  <c r="G57" i="152"/>
  <c r="G56" i="152"/>
  <c r="G55" i="152"/>
  <c r="G54" i="152"/>
  <c r="G53" i="152"/>
  <c r="G52" i="152"/>
  <c r="G51" i="152"/>
  <c r="G50" i="152"/>
  <c r="G49" i="152"/>
  <c r="G48" i="152"/>
  <c r="G47" i="152"/>
  <c r="G46" i="152"/>
  <c r="G45" i="152"/>
  <c r="G44" i="152"/>
  <c r="G64" i="152" s="1"/>
  <c r="V76" i="152" s="1"/>
  <c r="G39" i="152"/>
  <c r="D39" i="152"/>
  <c r="G38" i="152"/>
  <c r="D38" i="152"/>
  <c r="G37" i="152"/>
  <c r="D37" i="152"/>
  <c r="G36" i="152"/>
  <c r="D36" i="152"/>
  <c r="D35" i="152"/>
  <c r="G35" i="152" s="1"/>
  <c r="G34" i="152"/>
  <c r="D34" i="152"/>
  <c r="G33" i="152"/>
  <c r="D33" i="152"/>
  <c r="G28" i="152"/>
  <c r="D28" i="152"/>
  <c r="G27" i="152"/>
  <c r="D27" i="152"/>
  <c r="V26" i="152"/>
  <c r="G26" i="152"/>
  <c r="D26" i="152"/>
  <c r="V25" i="152"/>
  <c r="G25" i="152"/>
  <c r="D25" i="152"/>
  <c r="V24" i="152"/>
  <c r="G24" i="152"/>
  <c r="D24" i="152"/>
  <c r="V23" i="152"/>
  <c r="G23" i="152"/>
  <c r="D23" i="152"/>
  <c r="V22" i="152"/>
  <c r="G22" i="152"/>
  <c r="D22" i="152"/>
  <c r="V21" i="152"/>
  <c r="G21" i="152"/>
  <c r="D21" i="152"/>
  <c r="V20" i="152"/>
  <c r="G20" i="152"/>
  <c r="D20" i="152"/>
  <c r="V19" i="152"/>
  <c r="G19" i="152"/>
  <c r="D19" i="152"/>
  <c r="V18" i="152"/>
  <c r="G18" i="152"/>
  <c r="D18" i="152"/>
  <c r="V17" i="152"/>
  <c r="G17" i="152"/>
  <c r="D17" i="152"/>
  <c r="V16" i="152"/>
  <c r="G16" i="152"/>
  <c r="D16" i="152"/>
  <c r="V15" i="152"/>
  <c r="D15" i="152"/>
  <c r="G15" i="152" s="1"/>
  <c r="V14" i="152"/>
  <c r="D14" i="152"/>
  <c r="G14" i="152" s="1"/>
  <c r="G29" i="152" s="1"/>
  <c r="V13" i="152"/>
  <c r="M13" i="152"/>
  <c r="O13" i="152" s="1"/>
  <c r="Q13" i="152" s="1"/>
  <c r="S13" i="152" s="1"/>
  <c r="L13" i="152"/>
  <c r="D13" i="152"/>
  <c r="G13" i="152" s="1"/>
  <c r="V12" i="152"/>
  <c r="D12" i="152"/>
  <c r="G12" i="152" s="1"/>
  <c r="J10" i="152"/>
  <c r="V74" i="151"/>
  <c r="G69" i="151"/>
  <c r="G71" i="151" s="1"/>
  <c r="G63" i="151"/>
  <c r="G62" i="151"/>
  <c r="G61" i="151"/>
  <c r="G60" i="151"/>
  <c r="G59" i="151"/>
  <c r="G58" i="151"/>
  <c r="G57" i="151"/>
  <c r="G56" i="151"/>
  <c r="G55" i="151"/>
  <c r="G54" i="151"/>
  <c r="G53" i="151"/>
  <c r="G52" i="151"/>
  <c r="G51" i="151"/>
  <c r="G50" i="151"/>
  <c r="G49" i="151"/>
  <c r="G48" i="151"/>
  <c r="G47" i="151"/>
  <c r="G46" i="151"/>
  <c r="G45" i="151"/>
  <c r="G44" i="151"/>
  <c r="G39" i="151"/>
  <c r="D39" i="151"/>
  <c r="G38" i="151"/>
  <c r="D38" i="151"/>
  <c r="G37" i="151"/>
  <c r="D37" i="151"/>
  <c r="G36" i="151"/>
  <c r="D36" i="151"/>
  <c r="D35" i="151"/>
  <c r="G35" i="151" s="1"/>
  <c r="D34" i="151"/>
  <c r="G34" i="151" s="1"/>
  <c r="G33" i="151"/>
  <c r="D33" i="151"/>
  <c r="G28" i="151"/>
  <c r="D28" i="151"/>
  <c r="G27" i="151"/>
  <c r="D27" i="151"/>
  <c r="V26" i="151"/>
  <c r="G26" i="151"/>
  <c r="D26" i="151"/>
  <c r="V25" i="151"/>
  <c r="G25" i="151"/>
  <c r="D25" i="151"/>
  <c r="V24" i="151"/>
  <c r="G24" i="151"/>
  <c r="D24" i="151"/>
  <c r="V23" i="151"/>
  <c r="G23" i="151"/>
  <c r="D23" i="151"/>
  <c r="V22" i="151"/>
  <c r="G22" i="151"/>
  <c r="D22" i="151"/>
  <c r="V21" i="151"/>
  <c r="G21" i="151"/>
  <c r="D21" i="151"/>
  <c r="V20" i="151"/>
  <c r="G20" i="151"/>
  <c r="D20" i="151"/>
  <c r="V19" i="151"/>
  <c r="G19" i="151"/>
  <c r="D19" i="151"/>
  <c r="V18" i="151"/>
  <c r="G18" i="151"/>
  <c r="D18" i="151"/>
  <c r="V17" i="151"/>
  <c r="G17" i="151"/>
  <c r="D17" i="151"/>
  <c r="V16" i="151"/>
  <c r="D16" i="151"/>
  <c r="G16" i="151" s="1"/>
  <c r="V15" i="151"/>
  <c r="G15" i="151"/>
  <c r="D15" i="151"/>
  <c r="V14" i="151"/>
  <c r="D14" i="151"/>
  <c r="G14" i="151" s="1"/>
  <c r="V13" i="151"/>
  <c r="L13" i="151"/>
  <c r="M13" i="151" s="1"/>
  <c r="O13" i="151" s="1"/>
  <c r="Q13" i="151" s="1"/>
  <c r="S13" i="151" s="1"/>
  <c r="D13" i="151"/>
  <c r="G13" i="151" s="1"/>
  <c r="V12" i="151"/>
  <c r="D12" i="151"/>
  <c r="G12" i="151" s="1"/>
  <c r="J10" i="151"/>
  <c r="V74" i="150"/>
  <c r="G71" i="150"/>
  <c r="G69" i="150"/>
  <c r="G63" i="150"/>
  <c r="G62" i="150"/>
  <c r="G61" i="150"/>
  <c r="G60" i="150"/>
  <c r="G59" i="150"/>
  <c r="G58" i="150"/>
  <c r="G57" i="150"/>
  <c r="G56" i="150"/>
  <c r="G55" i="150"/>
  <c r="G54" i="150"/>
  <c r="G53" i="150"/>
  <c r="G52" i="150"/>
  <c r="G51" i="150"/>
  <c r="G50" i="150"/>
  <c r="G49" i="150"/>
  <c r="G48" i="150"/>
  <c r="G47" i="150"/>
  <c r="G46" i="150"/>
  <c r="G45" i="150"/>
  <c r="G44" i="150"/>
  <c r="G39" i="150"/>
  <c r="D39" i="150"/>
  <c r="G38" i="150"/>
  <c r="D38" i="150"/>
  <c r="G37" i="150"/>
  <c r="D37" i="150"/>
  <c r="G36" i="150"/>
  <c r="D36" i="150"/>
  <c r="G35" i="150"/>
  <c r="D35" i="150"/>
  <c r="G34" i="150"/>
  <c r="D34" i="150"/>
  <c r="G33" i="150"/>
  <c r="G40" i="150" s="1"/>
  <c r="D33" i="150"/>
  <c r="G28" i="150"/>
  <c r="D28" i="150"/>
  <c r="G27" i="150"/>
  <c r="D27" i="150"/>
  <c r="V26" i="150"/>
  <c r="G26" i="150"/>
  <c r="D26" i="150"/>
  <c r="V25" i="150"/>
  <c r="G25" i="150"/>
  <c r="D25" i="150"/>
  <c r="V24" i="150"/>
  <c r="G24" i="150"/>
  <c r="D24" i="150"/>
  <c r="V23" i="150"/>
  <c r="G23" i="150"/>
  <c r="D23" i="150"/>
  <c r="V22" i="150"/>
  <c r="G22" i="150"/>
  <c r="D22" i="150"/>
  <c r="V21" i="150"/>
  <c r="G21" i="150"/>
  <c r="D21" i="150"/>
  <c r="V20" i="150"/>
  <c r="G20" i="150"/>
  <c r="D20" i="150"/>
  <c r="V19" i="150"/>
  <c r="G19" i="150"/>
  <c r="D19" i="150"/>
  <c r="V18" i="150"/>
  <c r="G18" i="150"/>
  <c r="D18" i="150"/>
  <c r="V17" i="150"/>
  <c r="G17" i="150"/>
  <c r="D17" i="150"/>
  <c r="V16" i="150"/>
  <c r="G16" i="150"/>
  <c r="D16" i="150"/>
  <c r="V15" i="150"/>
  <c r="D15" i="150"/>
  <c r="G15" i="150" s="1"/>
  <c r="V14" i="150"/>
  <c r="G14" i="150"/>
  <c r="D14" i="150"/>
  <c r="V13" i="150"/>
  <c r="L13" i="150"/>
  <c r="M13" i="150" s="1"/>
  <c r="O13" i="150" s="1"/>
  <c r="Q13" i="150" s="1"/>
  <c r="S13" i="150" s="1"/>
  <c r="G13" i="150"/>
  <c r="D13" i="150"/>
  <c r="V12" i="150"/>
  <c r="D12" i="150"/>
  <c r="G12" i="150" s="1"/>
  <c r="J10" i="150"/>
  <c r="V74" i="149"/>
  <c r="G69" i="149"/>
  <c r="G71" i="149" s="1"/>
  <c r="G63" i="149"/>
  <c r="G62" i="149"/>
  <c r="G61" i="149"/>
  <c r="G60" i="149"/>
  <c r="G59" i="149"/>
  <c r="G58" i="149"/>
  <c r="G57" i="149"/>
  <c r="G56" i="149"/>
  <c r="G55" i="149"/>
  <c r="G54" i="149"/>
  <c r="G53" i="149"/>
  <c r="G52" i="149"/>
  <c r="G51" i="149"/>
  <c r="G50" i="149"/>
  <c r="G49" i="149"/>
  <c r="G48" i="149"/>
  <c r="G64" i="149" s="1"/>
  <c r="V76" i="149" s="1"/>
  <c r="G47" i="149"/>
  <c r="G46" i="149"/>
  <c r="G45" i="149"/>
  <c r="G44" i="149"/>
  <c r="G39" i="149"/>
  <c r="D39" i="149"/>
  <c r="G38" i="149"/>
  <c r="D38" i="149"/>
  <c r="G37" i="149"/>
  <c r="D37" i="149"/>
  <c r="G36" i="149"/>
  <c r="D36" i="149"/>
  <c r="D35" i="149"/>
  <c r="G35" i="149" s="1"/>
  <c r="G34" i="149"/>
  <c r="D34" i="149"/>
  <c r="D33" i="149"/>
  <c r="G33" i="149" s="1"/>
  <c r="G28" i="149"/>
  <c r="D28" i="149"/>
  <c r="G27" i="149"/>
  <c r="D27" i="149"/>
  <c r="V26" i="149"/>
  <c r="G26" i="149"/>
  <c r="D26" i="149"/>
  <c r="V25" i="149"/>
  <c r="G25" i="149"/>
  <c r="D25" i="149"/>
  <c r="V24" i="149"/>
  <c r="G24" i="149"/>
  <c r="D24" i="149"/>
  <c r="V23" i="149"/>
  <c r="G23" i="149"/>
  <c r="D23" i="149"/>
  <c r="V22" i="149"/>
  <c r="G22" i="149"/>
  <c r="D22" i="149"/>
  <c r="V21" i="149"/>
  <c r="G21" i="149"/>
  <c r="D21" i="149"/>
  <c r="V20" i="149"/>
  <c r="G20" i="149"/>
  <c r="D20" i="149"/>
  <c r="V19" i="149"/>
  <c r="G19" i="149"/>
  <c r="D19" i="149"/>
  <c r="V18" i="149"/>
  <c r="G18" i="149"/>
  <c r="D18" i="149"/>
  <c r="V17" i="149"/>
  <c r="G17" i="149"/>
  <c r="D17" i="149"/>
  <c r="V16" i="149"/>
  <c r="G16" i="149"/>
  <c r="D16" i="149"/>
  <c r="V15" i="149"/>
  <c r="G15" i="149"/>
  <c r="D15" i="149"/>
  <c r="V14" i="149"/>
  <c r="D14" i="149"/>
  <c r="G14" i="149" s="1"/>
  <c r="V13" i="149"/>
  <c r="L13" i="149"/>
  <c r="M13" i="149" s="1"/>
  <c r="O13" i="149" s="1"/>
  <c r="Q13" i="149" s="1"/>
  <c r="S13" i="149" s="1"/>
  <c r="D13" i="149"/>
  <c r="G13" i="149" s="1"/>
  <c r="V12" i="149"/>
  <c r="G12" i="149"/>
  <c r="G29" i="149" s="1"/>
  <c r="D12" i="149"/>
  <c r="J10" i="149"/>
  <c r="V74" i="148"/>
  <c r="G71" i="148"/>
  <c r="G69" i="148"/>
  <c r="G63" i="148"/>
  <c r="G62" i="148"/>
  <c r="G61" i="148"/>
  <c r="G60" i="148"/>
  <c r="G59" i="148"/>
  <c r="G58" i="148"/>
  <c r="G57" i="148"/>
  <c r="G56" i="148"/>
  <c r="G55" i="148"/>
  <c r="G54" i="148"/>
  <c r="G53" i="148"/>
  <c r="G52" i="148"/>
  <c r="G51" i="148"/>
  <c r="G50" i="148"/>
  <c r="G49" i="148"/>
  <c r="G48" i="148"/>
  <c r="G64" i="148" s="1"/>
  <c r="V76" i="148" s="1"/>
  <c r="G47" i="148"/>
  <c r="G46" i="148"/>
  <c r="G45" i="148"/>
  <c r="G44" i="148"/>
  <c r="G39" i="148"/>
  <c r="D39" i="148"/>
  <c r="G38" i="148"/>
  <c r="D38" i="148"/>
  <c r="G37" i="148"/>
  <c r="D37" i="148"/>
  <c r="G36" i="148"/>
  <c r="D36" i="148"/>
  <c r="G35" i="148"/>
  <c r="D35" i="148"/>
  <c r="G34" i="148"/>
  <c r="D34" i="148"/>
  <c r="D33" i="148"/>
  <c r="G33" i="148" s="1"/>
  <c r="G28" i="148"/>
  <c r="D28" i="148"/>
  <c r="G27" i="148"/>
  <c r="D27" i="148"/>
  <c r="V26" i="148"/>
  <c r="G26" i="148"/>
  <c r="D26" i="148"/>
  <c r="V25" i="148"/>
  <c r="G25" i="148"/>
  <c r="D25" i="148"/>
  <c r="V24" i="148"/>
  <c r="G24" i="148"/>
  <c r="D24" i="148"/>
  <c r="V23" i="148"/>
  <c r="G23" i="148"/>
  <c r="D23" i="148"/>
  <c r="V22" i="148"/>
  <c r="G22" i="148"/>
  <c r="D22" i="148"/>
  <c r="V21" i="148"/>
  <c r="G21" i="148"/>
  <c r="D21" i="148"/>
  <c r="V20" i="148"/>
  <c r="G20" i="148"/>
  <c r="D20" i="148"/>
  <c r="V19" i="148"/>
  <c r="G19" i="148"/>
  <c r="D19" i="148"/>
  <c r="V18" i="148"/>
  <c r="G18" i="148"/>
  <c r="D18" i="148"/>
  <c r="V17" i="148"/>
  <c r="D17" i="148"/>
  <c r="G17" i="148" s="1"/>
  <c r="V16" i="148"/>
  <c r="G16" i="148"/>
  <c r="D16" i="148"/>
  <c r="V15" i="148"/>
  <c r="G15" i="148"/>
  <c r="D15" i="148"/>
  <c r="V14" i="148"/>
  <c r="G14" i="148"/>
  <c r="D14" i="148"/>
  <c r="V13" i="148"/>
  <c r="O13" i="148"/>
  <c r="Q13" i="148" s="1"/>
  <c r="S13" i="148" s="1"/>
  <c r="M13" i="148"/>
  <c r="L13" i="148"/>
  <c r="G13" i="148"/>
  <c r="D13" i="148"/>
  <c r="V12" i="148"/>
  <c r="D12" i="148"/>
  <c r="G12" i="148" s="1"/>
  <c r="J10" i="148"/>
  <c r="V74" i="147"/>
  <c r="G71" i="147"/>
  <c r="G69" i="147"/>
  <c r="G63" i="147"/>
  <c r="G62" i="147"/>
  <c r="G61" i="147"/>
  <c r="G60" i="147"/>
  <c r="G59" i="147"/>
  <c r="G58" i="147"/>
  <c r="G57" i="147"/>
  <c r="G56" i="147"/>
  <c r="G55" i="147"/>
  <c r="G54" i="147"/>
  <c r="G53" i="147"/>
  <c r="G52" i="147"/>
  <c r="G51" i="147"/>
  <c r="G50" i="147"/>
  <c r="G49" i="147"/>
  <c r="G48" i="147"/>
  <c r="G47" i="147"/>
  <c r="G46" i="147"/>
  <c r="G45" i="147"/>
  <c r="G44" i="147"/>
  <c r="G39" i="147"/>
  <c r="D39" i="147"/>
  <c r="G38" i="147"/>
  <c r="D38" i="147"/>
  <c r="G37" i="147"/>
  <c r="D37" i="147"/>
  <c r="G36" i="147"/>
  <c r="D36" i="147"/>
  <c r="G35" i="147"/>
  <c r="D35" i="147"/>
  <c r="D34" i="147"/>
  <c r="G34" i="147" s="1"/>
  <c r="D33" i="147"/>
  <c r="G33" i="147" s="1"/>
  <c r="G28" i="147"/>
  <c r="D28" i="147"/>
  <c r="G27" i="147"/>
  <c r="D27" i="147"/>
  <c r="V26" i="147"/>
  <c r="G26" i="147"/>
  <c r="D26" i="147"/>
  <c r="V25" i="147"/>
  <c r="G25" i="147"/>
  <c r="D25" i="147"/>
  <c r="V24" i="147"/>
  <c r="G24" i="147"/>
  <c r="D24" i="147"/>
  <c r="V23" i="147"/>
  <c r="G23" i="147"/>
  <c r="D23" i="147"/>
  <c r="V22" i="147"/>
  <c r="G22" i="147"/>
  <c r="D22" i="147"/>
  <c r="V21" i="147"/>
  <c r="G21" i="147"/>
  <c r="D21" i="147"/>
  <c r="V20" i="147"/>
  <c r="G20" i="147"/>
  <c r="D20" i="147"/>
  <c r="V19" i="147"/>
  <c r="G19" i="147"/>
  <c r="D19" i="147"/>
  <c r="V18" i="147"/>
  <c r="G18" i="147"/>
  <c r="D18" i="147"/>
  <c r="V17" i="147"/>
  <c r="D17" i="147"/>
  <c r="G17" i="147" s="1"/>
  <c r="V16" i="147"/>
  <c r="D16" i="147"/>
  <c r="G16" i="147" s="1"/>
  <c r="V15" i="147"/>
  <c r="G15" i="147"/>
  <c r="D15" i="147"/>
  <c r="V14" i="147"/>
  <c r="G14" i="147"/>
  <c r="D14" i="147"/>
  <c r="V13" i="147"/>
  <c r="O13" i="147"/>
  <c r="Q13" i="147" s="1"/>
  <c r="S13" i="147" s="1"/>
  <c r="L13" i="147"/>
  <c r="M13" i="147" s="1"/>
  <c r="G13" i="147"/>
  <c r="D13" i="147"/>
  <c r="V12" i="147"/>
  <c r="G12" i="147"/>
  <c r="D12" i="147"/>
  <c r="J10" i="147"/>
  <c r="V74" i="146"/>
  <c r="G71" i="146"/>
  <c r="G69" i="146"/>
  <c r="G63" i="146"/>
  <c r="G62" i="146"/>
  <c r="G61" i="146"/>
  <c r="G60" i="146"/>
  <c r="G59" i="146"/>
  <c r="G58" i="146"/>
  <c r="G57" i="146"/>
  <c r="G56" i="146"/>
  <c r="G55" i="146"/>
  <c r="G54" i="146"/>
  <c r="G53" i="146"/>
  <c r="G52" i="146"/>
  <c r="G51" i="146"/>
  <c r="G50" i="146"/>
  <c r="G49" i="146"/>
  <c r="G48" i="146"/>
  <c r="G47" i="146"/>
  <c r="G64" i="146" s="1"/>
  <c r="V76" i="146" s="1"/>
  <c r="G46" i="146"/>
  <c r="G45" i="146"/>
  <c r="G44" i="146"/>
  <c r="G39" i="146"/>
  <c r="D39" i="146"/>
  <c r="G38" i="146"/>
  <c r="D38" i="146"/>
  <c r="G37" i="146"/>
  <c r="D37" i="146"/>
  <c r="G36" i="146"/>
  <c r="D36" i="146"/>
  <c r="G35" i="146"/>
  <c r="D35" i="146"/>
  <c r="D34" i="146"/>
  <c r="G34" i="146" s="1"/>
  <c r="G33" i="146"/>
  <c r="G40" i="146" s="1"/>
  <c r="D33" i="146"/>
  <c r="G28" i="146"/>
  <c r="D28" i="146"/>
  <c r="G27" i="146"/>
  <c r="D27" i="146"/>
  <c r="V26" i="146"/>
  <c r="G26" i="146"/>
  <c r="D26" i="146"/>
  <c r="V25" i="146"/>
  <c r="G25" i="146"/>
  <c r="D25" i="146"/>
  <c r="V24" i="146"/>
  <c r="G24" i="146"/>
  <c r="D24" i="146"/>
  <c r="V23" i="146"/>
  <c r="G23" i="146"/>
  <c r="D23" i="146"/>
  <c r="V22" i="146"/>
  <c r="G22" i="146"/>
  <c r="D22" i="146"/>
  <c r="V21" i="146"/>
  <c r="G21" i="146"/>
  <c r="D21" i="146"/>
  <c r="V20" i="146"/>
  <c r="G20" i="146"/>
  <c r="D20" i="146"/>
  <c r="V19" i="146"/>
  <c r="G19" i="146"/>
  <c r="D19" i="146"/>
  <c r="V18" i="146"/>
  <c r="G18" i="146"/>
  <c r="D18" i="146"/>
  <c r="V17" i="146"/>
  <c r="D17" i="146"/>
  <c r="G17" i="146" s="1"/>
  <c r="V16" i="146"/>
  <c r="D16" i="146"/>
  <c r="G16" i="146" s="1"/>
  <c r="V15" i="146"/>
  <c r="D15" i="146"/>
  <c r="G15" i="146" s="1"/>
  <c r="V14" i="146"/>
  <c r="G14" i="146"/>
  <c r="D14" i="146"/>
  <c r="V13" i="146"/>
  <c r="S13" i="146"/>
  <c r="M13" i="146"/>
  <c r="O13" i="146" s="1"/>
  <c r="Q13" i="146" s="1"/>
  <c r="L13" i="146"/>
  <c r="G13" i="146"/>
  <c r="D13" i="146"/>
  <c r="V12" i="146"/>
  <c r="G12" i="146"/>
  <c r="D12" i="146"/>
  <c r="J10" i="146"/>
  <c r="V74" i="145"/>
  <c r="G69" i="145"/>
  <c r="G71" i="145" s="1"/>
  <c r="G63" i="145"/>
  <c r="G62" i="145"/>
  <c r="G61" i="145"/>
  <c r="G60" i="145"/>
  <c r="G59" i="145"/>
  <c r="G58" i="145"/>
  <c r="G57" i="145"/>
  <c r="G56" i="145"/>
  <c r="G55" i="145"/>
  <c r="G54" i="145"/>
  <c r="G53" i="145"/>
  <c r="G52" i="145"/>
  <c r="G51" i="145"/>
  <c r="G50" i="145"/>
  <c r="G49" i="145"/>
  <c r="G48" i="145"/>
  <c r="G47" i="145"/>
  <c r="G46" i="145"/>
  <c r="G45" i="145"/>
  <c r="G44" i="145"/>
  <c r="G64" i="145" s="1"/>
  <c r="V76" i="145" s="1"/>
  <c r="G39" i="145"/>
  <c r="D39" i="145"/>
  <c r="G38" i="145"/>
  <c r="D38" i="145"/>
  <c r="G37" i="145"/>
  <c r="D37" i="145"/>
  <c r="G36" i="145"/>
  <c r="D36" i="145"/>
  <c r="D35" i="145"/>
  <c r="G35" i="145" s="1"/>
  <c r="D34" i="145"/>
  <c r="G34" i="145" s="1"/>
  <c r="D33" i="145"/>
  <c r="G33" i="145" s="1"/>
  <c r="G28" i="145"/>
  <c r="D28" i="145"/>
  <c r="G27" i="145"/>
  <c r="D27" i="145"/>
  <c r="V26" i="145"/>
  <c r="G26" i="145"/>
  <c r="D26" i="145"/>
  <c r="V25" i="145"/>
  <c r="G25" i="145"/>
  <c r="D25" i="145"/>
  <c r="V24" i="145"/>
  <c r="G24" i="145"/>
  <c r="D24" i="145"/>
  <c r="V23" i="145"/>
  <c r="G23" i="145"/>
  <c r="D23" i="145"/>
  <c r="V22" i="145"/>
  <c r="G22" i="145"/>
  <c r="D22" i="145"/>
  <c r="V21" i="145"/>
  <c r="G21" i="145"/>
  <c r="D21" i="145"/>
  <c r="V20" i="145"/>
  <c r="G20" i="145"/>
  <c r="D20" i="145"/>
  <c r="V19" i="145"/>
  <c r="G19" i="145"/>
  <c r="D19" i="145"/>
  <c r="V18" i="145"/>
  <c r="G18" i="145"/>
  <c r="D18" i="145"/>
  <c r="V17" i="145"/>
  <c r="G17" i="145"/>
  <c r="D17" i="145"/>
  <c r="V16" i="145"/>
  <c r="D16" i="145"/>
  <c r="G16" i="145" s="1"/>
  <c r="V15" i="145"/>
  <c r="D15" i="145"/>
  <c r="G15" i="145" s="1"/>
  <c r="V14" i="145"/>
  <c r="D14" i="145"/>
  <c r="G14" i="145" s="1"/>
  <c r="V13" i="145"/>
  <c r="S13" i="145"/>
  <c r="M13" i="145"/>
  <c r="O13" i="145" s="1"/>
  <c r="Q13" i="145" s="1"/>
  <c r="L13" i="145"/>
  <c r="D13" i="145"/>
  <c r="G13" i="145" s="1"/>
  <c r="G29" i="145" s="1"/>
  <c r="V12" i="145"/>
  <c r="G12" i="145"/>
  <c r="D12" i="145"/>
  <c r="J10" i="145"/>
  <c r="V74" i="144"/>
  <c r="G69" i="144"/>
  <c r="G71" i="144" s="1"/>
  <c r="G63" i="144"/>
  <c r="G62" i="144"/>
  <c r="G61" i="144"/>
  <c r="G60" i="144"/>
  <c r="G59" i="144"/>
  <c r="G58" i="144"/>
  <c r="G57" i="144"/>
  <c r="G56" i="144"/>
  <c r="G55" i="144"/>
  <c r="G54" i="144"/>
  <c r="G53" i="144"/>
  <c r="G52" i="144"/>
  <c r="G51" i="144"/>
  <c r="G50" i="144"/>
  <c r="G49" i="144"/>
  <c r="G48" i="144"/>
  <c r="G47" i="144"/>
  <c r="G46" i="144"/>
  <c r="G45" i="144"/>
  <c r="G44" i="144"/>
  <c r="G39" i="144"/>
  <c r="D39" i="144"/>
  <c r="G38" i="144"/>
  <c r="D38" i="144"/>
  <c r="G37" i="144"/>
  <c r="D37" i="144"/>
  <c r="G36" i="144"/>
  <c r="D36" i="144"/>
  <c r="D35" i="144"/>
  <c r="G35" i="144" s="1"/>
  <c r="G34" i="144"/>
  <c r="D34" i="144"/>
  <c r="G33" i="144"/>
  <c r="D33" i="144"/>
  <c r="G28" i="144"/>
  <c r="D28" i="144"/>
  <c r="G27" i="144"/>
  <c r="D27" i="144"/>
  <c r="V26" i="144"/>
  <c r="G26" i="144"/>
  <c r="D26" i="144"/>
  <c r="V25" i="144"/>
  <c r="G25" i="144"/>
  <c r="D25" i="144"/>
  <c r="V24" i="144"/>
  <c r="G24" i="144"/>
  <c r="D24" i="144"/>
  <c r="V23" i="144"/>
  <c r="G23" i="144"/>
  <c r="D23" i="144"/>
  <c r="V22" i="144"/>
  <c r="G22" i="144"/>
  <c r="D22" i="144"/>
  <c r="V21" i="144"/>
  <c r="G21" i="144"/>
  <c r="D21" i="144"/>
  <c r="V20" i="144"/>
  <c r="G20" i="144"/>
  <c r="D20" i="144"/>
  <c r="V19" i="144"/>
  <c r="G19" i="144"/>
  <c r="D19" i="144"/>
  <c r="V18" i="144"/>
  <c r="G18" i="144"/>
  <c r="D18" i="144"/>
  <c r="V17" i="144"/>
  <c r="G17" i="144"/>
  <c r="D17" i="144"/>
  <c r="V16" i="144"/>
  <c r="G16" i="144"/>
  <c r="D16" i="144"/>
  <c r="V15" i="144"/>
  <c r="D15" i="144"/>
  <c r="G15" i="144" s="1"/>
  <c r="V14" i="144"/>
  <c r="D14" i="144"/>
  <c r="G14" i="144" s="1"/>
  <c r="V13" i="144"/>
  <c r="M13" i="144"/>
  <c r="O13" i="144" s="1"/>
  <c r="Q13" i="144" s="1"/>
  <c r="S13" i="144" s="1"/>
  <c r="L13" i="144"/>
  <c r="D13" i="144"/>
  <c r="G13" i="144" s="1"/>
  <c r="V12" i="144"/>
  <c r="D12" i="144"/>
  <c r="G12" i="144" s="1"/>
  <c r="J10" i="144"/>
  <c r="V74" i="143"/>
  <c r="G69" i="143"/>
  <c r="G71" i="143" s="1"/>
  <c r="G63" i="143"/>
  <c r="G62" i="143"/>
  <c r="G61" i="143"/>
  <c r="G60" i="143"/>
  <c r="G59" i="143"/>
  <c r="G58" i="143"/>
  <c r="G57" i="143"/>
  <c r="G56" i="143"/>
  <c r="G55" i="143"/>
  <c r="G54" i="143"/>
  <c r="G53" i="143"/>
  <c r="G52" i="143"/>
  <c r="G51" i="143"/>
  <c r="G50" i="143"/>
  <c r="G49" i="143"/>
  <c r="G48" i="143"/>
  <c r="G47" i="143"/>
  <c r="G46" i="143"/>
  <c r="G45" i="143"/>
  <c r="G44" i="143"/>
  <c r="G39" i="143"/>
  <c r="D39" i="143"/>
  <c r="G38" i="143"/>
  <c r="D38" i="143"/>
  <c r="G37" i="143"/>
  <c r="D37" i="143"/>
  <c r="G36" i="143"/>
  <c r="D36" i="143"/>
  <c r="D35" i="143"/>
  <c r="G35" i="143" s="1"/>
  <c r="D34" i="143"/>
  <c r="G34" i="143" s="1"/>
  <c r="G33" i="143"/>
  <c r="D33" i="143"/>
  <c r="G28" i="143"/>
  <c r="D28" i="143"/>
  <c r="G27" i="143"/>
  <c r="D27" i="143"/>
  <c r="V26" i="143"/>
  <c r="G26" i="143"/>
  <c r="D26" i="143"/>
  <c r="V25" i="143"/>
  <c r="G25" i="143"/>
  <c r="D25" i="143"/>
  <c r="V24" i="143"/>
  <c r="G24" i="143"/>
  <c r="D24" i="143"/>
  <c r="V23" i="143"/>
  <c r="G23" i="143"/>
  <c r="D23" i="143"/>
  <c r="V22" i="143"/>
  <c r="G22" i="143"/>
  <c r="D22" i="143"/>
  <c r="V21" i="143"/>
  <c r="G21" i="143"/>
  <c r="D21" i="143"/>
  <c r="V20" i="143"/>
  <c r="G20" i="143"/>
  <c r="D20" i="143"/>
  <c r="V19" i="143"/>
  <c r="G19" i="143"/>
  <c r="D19" i="143"/>
  <c r="V18" i="143"/>
  <c r="G18" i="143"/>
  <c r="D18" i="143"/>
  <c r="V17" i="143"/>
  <c r="G17" i="143"/>
  <c r="D17" i="143"/>
  <c r="V16" i="143"/>
  <c r="D16" i="143"/>
  <c r="G16" i="143" s="1"/>
  <c r="V15" i="143"/>
  <c r="G15" i="143"/>
  <c r="D15" i="143"/>
  <c r="V14" i="143"/>
  <c r="D14" i="143"/>
  <c r="G14" i="143" s="1"/>
  <c r="V13" i="143"/>
  <c r="Q13" i="143"/>
  <c r="S13" i="143" s="1"/>
  <c r="L13" i="143"/>
  <c r="M13" i="143" s="1"/>
  <c r="O13" i="143" s="1"/>
  <c r="D13" i="143"/>
  <c r="G13" i="143" s="1"/>
  <c r="V12" i="143"/>
  <c r="D12" i="143"/>
  <c r="G12" i="143" s="1"/>
  <c r="J10" i="143"/>
  <c r="V74" i="142"/>
  <c r="G71" i="142"/>
  <c r="G69" i="142"/>
  <c r="G63" i="142"/>
  <c r="G62" i="142"/>
  <c r="G61" i="142"/>
  <c r="G60" i="142"/>
  <c r="G59" i="142"/>
  <c r="G58" i="142"/>
  <c r="G57" i="142"/>
  <c r="G56" i="142"/>
  <c r="G55" i="142"/>
  <c r="G54" i="142"/>
  <c r="G53" i="142"/>
  <c r="G52" i="142"/>
  <c r="G51" i="142"/>
  <c r="G50" i="142"/>
  <c r="G49" i="142"/>
  <c r="G48" i="142"/>
  <c r="G47" i="142"/>
  <c r="G46" i="142"/>
  <c r="G45" i="142"/>
  <c r="G44" i="142"/>
  <c r="G64" i="142" s="1"/>
  <c r="V76" i="142" s="1"/>
  <c r="G39" i="142"/>
  <c r="D39" i="142"/>
  <c r="G38" i="142"/>
  <c r="D38" i="142"/>
  <c r="G37" i="142"/>
  <c r="D37" i="142"/>
  <c r="G36" i="142"/>
  <c r="G40" i="142" s="1"/>
  <c r="D36" i="142"/>
  <c r="G35" i="142"/>
  <c r="D35" i="142"/>
  <c r="G34" i="142"/>
  <c r="D34" i="142"/>
  <c r="G33" i="142"/>
  <c r="D33" i="142"/>
  <c r="G28" i="142"/>
  <c r="D28" i="142"/>
  <c r="G27" i="142"/>
  <c r="D27" i="142"/>
  <c r="V26" i="142"/>
  <c r="G26" i="142"/>
  <c r="D26" i="142"/>
  <c r="V25" i="142"/>
  <c r="G25" i="142"/>
  <c r="D25" i="142"/>
  <c r="V24" i="142"/>
  <c r="G24" i="142"/>
  <c r="D24" i="142"/>
  <c r="V23" i="142"/>
  <c r="G23" i="142"/>
  <c r="D23" i="142"/>
  <c r="V22" i="142"/>
  <c r="G22" i="142"/>
  <c r="D22" i="142"/>
  <c r="V21" i="142"/>
  <c r="G21" i="142"/>
  <c r="D21" i="142"/>
  <c r="V20" i="142"/>
  <c r="G20" i="142"/>
  <c r="G29" i="142" s="1"/>
  <c r="D20" i="142"/>
  <c r="V19" i="142"/>
  <c r="G19" i="142"/>
  <c r="D19" i="142"/>
  <c r="V18" i="142"/>
  <c r="G18" i="142"/>
  <c r="D18" i="142"/>
  <c r="V17" i="142"/>
  <c r="G17" i="142"/>
  <c r="D17" i="142"/>
  <c r="V16" i="142"/>
  <c r="D16" i="142"/>
  <c r="G16" i="142" s="1"/>
  <c r="V15" i="142"/>
  <c r="D15" i="142"/>
  <c r="G15" i="142" s="1"/>
  <c r="V14" i="142"/>
  <c r="G14" i="142"/>
  <c r="D14" i="142"/>
  <c r="V13" i="142"/>
  <c r="Q13" i="142"/>
  <c r="S13" i="142" s="1"/>
  <c r="M13" i="142"/>
  <c r="O13" i="142" s="1"/>
  <c r="L13" i="142"/>
  <c r="G13" i="142"/>
  <c r="D13" i="142"/>
  <c r="V12" i="142"/>
  <c r="D12" i="142"/>
  <c r="G12" i="142" s="1"/>
  <c r="J10" i="142"/>
  <c r="V74" i="141"/>
  <c r="G69" i="141"/>
  <c r="G71" i="141" s="1"/>
  <c r="G63" i="141"/>
  <c r="G62" i="141"/>
  <c r="G61" i="141"/>
  <c r="G60" i="141"/>
  <c r="G59" i="141"/>
  <c r="G58" i="141"/>
  <c r="G57" i="141"/>
  <c r="G56" i="141"/>
  <c r="G55" i="141"/>
  <c r="G54" i="141"/>
  <c r="G53" i="141"/>
  <c r="G52" i="141"/>
  <c r="G51" i="141"/>
  <c r="G50" i="141"/>
  <c r="G49" i="141"/>
  <c r="G48" i="141"/>
  <c r="G64" i="141" s="1"/>
  <c r="V76" i="141" s="1"/>
  <c r="G47" i="141"/>
  <c r="G46" i="141"/>
  <c r="G45" i="141"/>
  <c r="G44" i="141"/>
  <c r="G39" i="141"/>
  <c r="D39" i="141"/>
  <c r="G38" i="141"/>
  <c r="D38" i="141"/>
  <c r="G37" i="141"/>
  <c r="D37" i="141"/>
  <c r="G36" i="141"/>
  <c r="D36" i="141"/>
  <c r="D35" i="141"/>
  <c r="G35" i="141" s="1"/>
  <c r="G34" i="141"/>
  <c r="D34" i="141"/>
  <c r="D33" i="141"/>
  <c r="G33" i="141" s="1"/>
  <c r="G28" i="141"/>
  <c r="D28" i="141"/>
  <c r="G27" i="141"/>
  <c r="D27" i="141"/>
  <c r="V26" i="141"/>
  <c r="G26" i="141"/>
  <c r="D26" i="141"/>
  <c r="V25" i="141"/>
  <c r="G25" i="141"/>
  <c r="D25" i="141"/>
  <c r="V24" i="141"/>
  <c r="G24" i="141"/>
  <c r="D24" i="141"/>
  <c r="V23" i="141"/>
  <c r="G23" i="141"/>
  <c r="D23" i="141"/>
  <c r="V22" i="141"/>
  <c r="G22" i="141"/>
  <c r="D22" i="141"/>
  <c r="V21" i="141"/>
  <c r="G21" i="141"/>
  <c r="D21" i="141"/>
  <c r="V20" i="141"/>
  <c r="G20" i="141"/>
  <c r="D20" i="141"/>
  <c r="V19" i="141"/>
  <c r="G19" i="141"/>
  <c r="D19" i="141"/>
  <c r="V18" i="141"/>
  <c r="G18" i="141"/>
  <c r="D18" i="141"/>
  <c r="V17" i="141"/>
  <c r="G17" i="141"/>
  <c r="D17" i="141"/>
  <c r="V16" i="141"/>
  <c r="G16" i="141"/>
  <c r="D16" i="141"/>
  <c r="V15" i="141"/>
  <c r="D15" i="141"/>
  <c r="G15" i="141" s="1"/>
  <c r="V14" i="141"/>
  <c r="D14" i="141"/>
  <c r="G14" i="141" s="1"/>
  <c r="V13" i="141"/>
  <c r="L13" i="141"/>
  <c r="M13" i="141" s="1"/>
  <c r="O13" i="141" s="1"/>
  <c r="Q13" i="141" s="1"/>
  <c r="S13" i="141" s="1"/>
  <c r="D13" i="141"/>
  <c r="G13" i="141" s="1"/>
  <c r="V12" i="141"/>
  <c r="G12" i="141"/>
  <c r="D12" i="141"/>
  <c r="J10" i="141"/>
  <c r="V74" i="140"/>
  <c r="G69" i="140"/>
  <c r="G71" i="140" s="1"/>
  <c r="G63" i="140"/>
  <c r="G62" i="140"/>
  <c r="G61" i="140"/>
  <c r="G60" i="140"/>
  <c r="G59" i="140"/>
  <c r="G58" i="140"/>
  <c r="G57" i="140"/>
  <c r="G56" i="140"/>
  <c r="G55" i="140"/>
  <c r="G54" i="140"/>
  <c r="G53" i="140"/>
  <c r="G52" i="140"/>
  <c r="G51" i="140"/>
  <c r="G50" i="140"/>
  <c r="G49" i="140"/>
  <c r="G48" i="140"/>
  <c r="G47" i="140"/>
  <c r="G46" i="140"/>
  <c r="G45" i="140"/>
  <c r="G44" i="140"/>
  <c r="G39" i="140"/>
  <c r="D39" i="140"/>
  <c r="G38" i="140"/>
  <c r="D38" i="140"/>
  <c r="G37" i="140"/>
  <c r="D37" i="140"/>
  <c r="G36" i="140"/>
  <c r="D36" i="140"/>
  <c r="D35" i="140"/>
  <c r="G35" i="140" s="1"/>
  <c r="G34" i="140"/>
  <c r="D34" i="140"/>
  <c r="D33" i="140"/>
  <c r="G33" i="140" s="1"/>
  <c r="G40" i="140" s="1"/>
  <c r="G28" i="140"/>
  <c r="D28" i="140"/>
  <c r="G27" i="140"/>
  <c r="D27" i="140"/>
  <c r="V26" i="140"/>
  <c r="G26" i="140"/>
  <c r="D26" i="140"/>
  <c r="V25" i="140"/>
  <c r="G25" i="140"/>
  <c r="D25" i="140"/>
  <c r="V24" i="140"/>
  <c r="G24" i="140"/>
  <c r="D24" i="140"/>
  <c r="V23" i="140"/>
  <c r="G23" i="140"/>
  <c r="D23" i="140"/>
  <c r="V22" i="140"/>
  <c r="G22" i="140"/>
  <c r="D22" i="140"/>
  <c r="V21" i="140"/>
  <c r="G21" i="140"/>
  <c r="D21" i="140"/>
  <c r="V20" i="140"/>
  <c r="G20" i="140"/>
  <c r="D20" i="140"/>
  <c r="V19" i="140"/>
  <c r="G19" i="140"/>
  <c r="D19" i="140"/>
  <c r="V18" i="140"/>
  <c r="G18" i="140"/>
  <c r="D18" i="140"/>
  <c r="V17" i="140"/>
  <c r="G17" i="140"/>
  <c r="D17" i="140"/>
  <c r="V16" i="140"/>
  <c r="G16" i="140"/>
  <c r="D16" i="140"/>
  <c r="V15" i="140"/>
  <c r="G15" i="140"/>
  <c r="D15" i="140"/>
  <c r="V14" i="140"/>
  <c r="G14" i="140"/>
  <c r="D14" i="140"/>
  <c r="V13" i="140"/>
  <c r="O13" i="140"/>
  <c r="Q13" i="140" s="1"/>
  <c r="S13" i="140" s="1"/>
  <c r="M13" i="140"/>
  <c r="L13" i="140"/>
  <c r="G13" i="140"/>
  <c r="D13" i="140"/>
  <c r="V12" i="140"/>
  <c r="D12" i="140"/>
  <c r="G12" i="140" s="1"/>
  <c r="G29" i="140" s="1"/>
  <c r="J10" i="140"/>
  <c r="V74" i="139"/>
  <c r="G71" i="139"/>
  <c r="G69" i="139"/>
  <c r="G63" i="139"/>
  <c r="G62" i="139"/>
  <c r="G61" i="139"/>
  <c r="G60" i="139"/>
  <c r="G59" i="139"/>
  <c r="G58" i="139"/>
  <c r="G57" i="139"/>
  <c r="G56" i="139"/>
  <c r="G55" i="139"/>
  <c r="G54" i="139"/>
  <c r="G53" i="139"/>
  <c r="G52" i="139"/>
  <c r="G51" i="139"/>
  <c r="G50" i="139"/>
  <c r="G49" i="139"/>
  <c r="G48" i="139"/>
  <c r="G47" i="139"/>
  <c r="G46" i="139"/>
  <c r="G45" i="139"/>
  <c r="G44" i="139"/>
  <c r="G39" i="139"/>
  <c r="D39" i="139"/>
  <c r="G38" i="139"/>
  <c r="D38" i="139"/>
  <c r="G37" i="139"/>
  <c r="D37" i="139"/>
  <c r="G36" i="139"/>
  <c r="D36" i="139"/>
  <c r="G35" i="139"/>
  <c r="D35" i="139"/>
  <c r="D34" i="139"/>
  <c r="G34" i="139" s="1"/>
  <c r="D33" i="139"/>
  <c r="G33" i="139" s="1"/>
  <c r="G40" i="139" s="1"/>
  <c r="G28" i="139"/>
  <c r="D28" i="139"/>
  <c r="G27" i="139"/>
  <c r="D27" i="139"/>
  <c r="V26" i="139"/>
  <c r="G26" i="139"/>
  <c r="D26" i="139"/>
  <c r="V25" i="139"/>
  <c r="G25" i="139"/>
  <c r="D25" i="139"/>
  <c r="V24" i="139"/>
  <c r="G24" i="139"/>
  <c r="D24" i="139"/>
  <c r="V23" i="139"/>
  <c r="G23" i="139"/>
  <c r="D23" i="139"/>
  <c r="V22" i="139"/>
  <c r="G22" i="139"/>
  <c r="D22" i="139"/>
  <c r="V21" i="139"/>
  <c r="G21" i="139"/>
  <c r="D21" i="139"/>
  <c r="V20" i="139"/>
  <c r="G20" i="139"/>
  <c r="D20" i="139"/>
  <c r="V19" i="139"/>
  <c r="G19" i="139"/>
  <c r="D19" i="139"/>
  <c r="V18" i="139"/>
  <c r="G18" i="139"/>
  <c r="D18" i="139"/>
  <c r="V17" i="139"/>
  <c r="G17" i="139"/>
  <c r="D17" i="139"/>
  <c r="V16" i="139"/>
  <c r="G16" i="139"/>
  <c r="D16" i="139"/>
  <c r="V15" i="139"/>
  <c r="G15" i="139"/>
  <c r="D15" i="139"/>
  <c r="V14" i="139"/>
  <c r="D14" i="139"/>
  <c r="G14" i="139" s="1"/>
  <c r="V13" i="139"/>
  <c r="L13" i="139"/>
  <c r="M13" i="139" s="1"/>
  <c r="O13" i="139" s="1"/>
  <c r="Q13" i="139" s="1"/>
  <c r="S13" i="139" s="1"/>
  <c r="G13" i="139"/>
  <c r="D13" i="139"/>
  <c r="V12" i="139"/>
  <c r="D12" i="139"/>
  <c r="G12" i="139" s="1"/>
  <c r="J10" i="139"/>
  <c r="V74" i="138"/>
  <c r="G71" i="138"/>
  <c r="G69" i="138"/>
  <c r="G63" i="138"/>
  <c r="G62" i="138"/>
  <c r="G61" i="138"/>
  <c r="G60" i="138"/>
  <c r="G59" i="138"/>
  <c r="G58" i="138"/>
  <c r="G57" i="138"/>
  <c r="G56" i="138"/>
  <c r="G55" i="138"/>
  <c r="G54" i="138"/>
  <c r="G53" i="138"/>
  <c r="G52" i="138"/>
  <c r="G51" i="138"/>
  <c r="G50" i="138"/>
  <c r="G49" i="138"/>
  <c r="G48" i="138"/>
  <c r="G47" i="138"/>
  <c r="G46" i="138"/>
  <c r="G45" i="138"/>
  <c r="G44" i="138"/>
  <c r="G39" i="138"/>
  <c r="D39" i="138"/>
  <c r="G38" i="138"/>
  <c r="D38" i="138"/>
  <c r="G37" i="138"/>
  <c r="D37" i="138"/>
  <c r="G36" i="138"/>
  <c r="D36" i="138"/>
  <c r="G35" i="138"/>
  <c r="D35" i="138"/>
  <c r="D34" i="138"/>
  <c r="G34" i="138" s="1"/>
  <c r="D33" i="138"/>
  <c r="G33" i="138" s="1"/>
  <c r="G28" i="138"/>
  <c r="D28" i="138"/>
  <c r="G27" i="138"/>
  <c r="D27" i="138"/>
  <c r="V26" i="138"/>
  <c r="G26" i="138"/>
  <c r="D26" i="138"/>
  <c r="V25" i="138"/>
  <c r="G25" i="138"/>
  <c r="D25" i="138"/>
  <c r="V24" i="138"/>
  <c r="G24" i="138"/>
  <c r="D24" i="138"/>
  <c r="V23" i="138"/>
  <c r="G23" i="138"/>
  <c r="D23" i="138"/>
  <c r="V22" i="138"/>
  <c r="G22" i="138"/>
  <c r="D22" i="138"/>
  <c r="V21" i="138"/>
  <c r="G21" i="138"/>
  <c r="D21" i="138"/>
  <c r="V20" i="138"/>
  <c r="G20" i="138"/>
  <c r="G29" i="138" s="1"/>
  <c r="D20" i="138"/>
  <c r="V19" i="138"/>
  <c r="G19" i="138"/>
  <c r="D19" i="138"/>
  <c r="V18" i="138"/>
  <c r="G18" i="138"/>
  <c r="D18" i="138"/>
  <c r="V17" i="138"/>
  <c r="G17" i="138"/>
  <c r="D17" i="138"/>
  <c r="V16" i="138"/>
  <c r="G16" i="138"/>
  <c r="D16" i="138"/>
  <c r="V15" i="138"/>
  <c r="G15" i="138"/>
  <c r="D15" i="138"/>
  <c r="V14" i="138"/>
  <c r="G14" i="138"/>
  <c r="D14" i="138"/>
  <c r="V13" i="138"/>
  <c r="O13" i="138"/>
  <c r="Q13" i="138" s="1"/>
  <c r="S13" i="138" s="1"/>
  <c r="M13" i="138"/>
  <c r="L13" i="138"/>
  <c r="G13" i="138"/>
  <c r="D13" i="138"/>
  <c r="V12" i="138"/>
  <c r="G12" i="138"/>
  <c r="D12" i="138"/>
  <c r="J10" i="138"/>
  <c r="V74" i="137"/>
  <c r="G69" i="137"/>
  <c r="G71" i="137" s="1"/>
  <c r="G63" i="137"/>
  <c r="G62" i="137"/>
  <c r="G61" i="137"/>
  <c r="G60" i="137"/>
  <c r="G59" i="137"/>
  <c r="G58" i="137"/>
  <c r="G57" i="137"/>
  <c r="G56" i="137"/>
  <c r="G55" i="137"/>
  <c r="G54" i="137"/>
  <c r="G53" i="137"/>
  <c r="G52" i="137"/>
  <c r="G51" i="137"/>
  <c r="G50" i="137"/>
  <c r="G49" i="137"/>
  <c r="G48" i="137"/>
  <c r="G64" i="137" s="1"/>
  <c r="V76" i="137" s="1"/>
  <c r="G47" i="137"/>
  <c r="G46" i="137"/>
  <c r="G45" i="137"/>
  <c r="G44" i="137"/>
  <c r="G39" i="137"/>
  <c r="D39" i="137"/>
  <c r="G38" i="137"/>
  <c r="D38" i="137"/>
  <c r="G37" i="137"/>
  <c r="D37" i="137"/>
  <c r="G36" i="137"/>
  <c r="D36" i="137"/>
  <c r="D35" i="137"/>
  <c r="G35" i="137" s="1"/>
  <c r="G34" i="137"/>
  <c r="D34" i="137"/>
  <c r="D33" i="137"/>
  <c r="G33" i="137" s="1"/>
  <c r="G28" i="137"/>
  <c r="D28" i="137"/>
  <c r="G27" i="137"/>
  <c r="D27" i="137"/>
  <c r="V26" i="137"/>
  <c r="G26" i="137"/>
  <c r="D26" i="137"/>
  <c r="V25" i="137"/>
  <c r="G25" i="137"/>
  <c r="D25" i="137"/>
  <c r="V24" i="137"/>
  <c r="G24" i="137"/>
  <c r="D24" i="137"/>
  <c r="V23" i="137"/>
  <c r="G23" i="137"/>
  <c r="D23" i="137"/>
  <c r="V22" i="137"/>
  <c r="G22" i="137"/>
  <c r="D22" i="137"/>
  <c r="V21" i="137"/>
  <c r="G21" i="137"/>
  <c r="D21" i="137"/>
  <c r="V20" i="137"/>
  <c r="G20" i="137"/>
  <c r="D20" i="137"/>
  <c r="V19" i="137"/>
  <c r="G19" i="137"/>
  <c r="D19" i="137"/>
  <c r="V18" i="137"/>
  <c r="G18" i="137"/>
  <c r="D18" i="137"/>
  <c r="V17" i="137"/>
  <c r="G17" i="137"/>
  <c r="D17" i="137"/>
  <c r="V16" i="137"/>
  <c r="G16" i="137"/>
  <c r="D16" i="137"/>
  <c r="V15" i="137"/>
  <c r="G15" i="137"/>
  <c r="D15" i="137"/>
  <c r="V14" i="137"/>
  <c r="G14" i="137"/>
  <c r="D14" i="137"/>
  <c r="V13" i="137"/>
  <c r="M13" i="137"/>
  <c r="O13" i="137" s="1"/>
  <c r="Q13" i="137" s="1"/>
  <c r="S13" i="137" s="1"/>
  <c r="L13" i="137"/>
  <c r="G13" i="137"/>
  <c r="D13" i="137"/>
  <c r="V12" i="137"/>
  <c r="G12" i="137"/>
  <c r="D12" i="137"/>
  <c r="J10" i="137"/>
  <c r="V74" i="136"/>
  <c r="G69" i="136"/>
  <c r="G71" i="136" s="1"/>
  <c r="G63" i="136"/>
  <c r="G62" i="136"/>
  <c r="G61" i="136"/>
  <c r="G60" i="136"/>
  <c r="G59" i="136"/>
  <c r="G58" i="136"/>
  <c r="G57" i="136"/>
  <c r="G56" i="136"/>
  <c r="G55" i="136"/>
  <c r="G54" i="136"/>
  <c r="G53" i="136"/>
  <c r="G52" i="136"/>
  <c r="G51" i="136"/>
  <c r="G50" i="136"/>
  <c r="G49" i="136"/>
  <c r="G48" i="136"/>
  <c r="G47" i="136"/>
  <c r="G46" i="136"/>
  <c r="G45" i="136"/>
  <c r="G44" i="136"/>
  <c r="G39" i="136"/>
  <c r="D39" i="136"/>
  <c r="G38" i="136"/>
  <c r="D38" i="136"/>
  <c r="G37" i="136"/>
  <c r="D37" i="136"/>
  <c r="G36" i="136"/>
  <c r="D36" i="136"/>
  <c r="D35" i="136"/>
  <c r="G35" i="136" s="1"/>
  <c r="D34" i="136"/>
  <c r="G34" i="136" s="1"/>
  <c r="G33" i="136"/>
  <c r="G40" i="136" s="1"/>
  <c r="D33" i="136"/>
  <c r="G28" i="136"/>
  <c r="D28" i="136"/>
  <c r="G27" i="136"/>
  <c r="D27" i="136"/>
  <c r="V26" i="136"/>
  <c r="G26" i="136"/>
  <c r="D26" i="136"/>
  <c r="V25" i="136"/>
  <c r="G25" i="136"/>
  <c r="D25" i="136"/>
  <c r="V24" i="136"/>
  <c r="G24" i="136"/>
  <c r="D24" i="136"/>
  <c r="V23" i="136"/>
  <c r="G23" i="136"/>
  <c r="D23" i="136"/>
  <c r="V22" i="136"/>
  <c r="G22" i="136"/>
  <c r="D22" i="136"/>
  <c r="V21" i="136"/>
  <c r="G21" i="136"/>
  <c r="D21" i="136"/>
  <c r="V20" i="136"/>
  <c r="G20" i="136"/>
  <c r="D20" i="136"/>
  <c r="V19" i="136"/>
  <c r="G19" i="136"/>
  <c r="D19" i="136"/>
  <c r="V18" i="136"/>
  <c r="G18" i="136"/>
  <c r="D18" i="136"/>
  <c r="V17" i="136"/>
  <c r="G17" i="136"/>
  <c r="D17" i="136"/>
  <c r="V16" i="136"/>
  <c r="G16" i="136"/>
  <c r="D16" i="136"/>
  <c r="V15" i="136"/>
  <c r="G15" i="136"/>
  <c r="D15" i="136"/>
  <c r="V14" i="136"/>
  <c r="D14" i="136"/>
  <c r="G14" i="136" s="1"/>
  <c r="V13" i="136"/>
  <c r="S13" i="136"/>
  <c r="Q13" i="136"/>
  <c r="O13" i="136"/>
  <c r="M13" i="136"/>
  <c r="L13" i="136"/>
  <c r="D13" i="136"/>
  <c r="G13" i="136" s="1"/>
  <c r="V12" i="136"/>
  <c r="D12" i="136"/>
  <c r="G12" i="136" s="1"/>
  <c r="G29" i="136" s="1"/>
  <c r="J10" i="136"/>
  <c r="V74" i="135"/>
  <c r="G71" i="135"/>
  <c r="G69" i="135"/>
  <c r="G63" i="135"/>
  <c r="G62" i="135"/>
  <c r="G61" i="135"/>
  <c r="G60" i="135"/>
  <c r="G59" i="135"/>
  <c r="G58" i="135"/>
  <c r="G57" i="135"/>
  <c r="G56" i="135"/>
  <c r="G55" i="135"/>
  <c r="G54" i="135"/>
  <c r="G53" i="135"/>
  <c r="G52" i="135"/>
  <c r="G51" i="135"/>
  <c r="G50" i="135"/>
  <c r="G49" i="135"/>
  <c r="G48" i="135"/>
  <c r="G47" i="135"/>
  <c r="G46" i="135"/>
  <c r="G45" i="135"/>
  <c r="G44" i="135"/>
  <c r="G40" i="135"/>
  <c r="G39" i="135"/>
  <c r="D39" i="135"/>
  <c r="G38" i="135"/>
  <c r="D38" i="135"/>
  <c r="G37" i="135"/>
  <c r="D37" i="135"/>
  <c r="G36" i="135"/>
  <c r="D36" i="135"/>
  <c r="G35" i="135"/>
  <c r="D35" i="135"/>
  <c r="D34" i="135"/>
  <c r="G34" i="135" s="1"/>
  <c r="G33" i="135"/>
  <c r="D33" i="135"/>
  <c r="G28" i="135"/>
  <c r="D28" i="135"/>
  <c r="G27" i="135"/>
  <c r="D27" i="135"/>
  <c r="V26" i="135"/>
  <c r="G26" i="135"/>
  <c r="D26" i="135"/>
  <c r="V25" i="135"/>
  <c r="G25" i="135"/>
  <c r="D25" i="135"/>
  <c r="V24" i="135"/>
  <c r="G24" i="135"/>
  <c r="D24" i="135"/>
  <c r="V23" i="135"/>
  <c r="G23" i="135"/>
  <c r="D23" i="135"/>
  <c r="V22" i="135"/>
  <c r="G22" i="135"/>
  <c r="D22" i="135"/>
  <c r="V21" i="135"/>
  <c r="G21" i="135"/>
  <c r="D21" i="135"/>
  <c r="V20" i="135"/>
  <c r="G20" i="135"/>
  <c r="D20" i="135"/>
  <c r="V19" i="135"/>
  <c r="G19" i="135"/>
  <c r="D19" i="135"/>
  <c r="V18" i="135"/>
  <c r="G18" i="135"/>
  <c r="D18" i="135"/>
  <c r="V17" i="135"/>
  <c r="G17" i="135"/>
  <c r="D17" i="135"/>
  <c r="V16" i="135"/>
  <c r="G16" i="135"/>
  <c r="D16" i="135"/>
  <c r="V15" i="135"/>
  <c r="D15" i="135"/>
  <c r="G15" i="135" s="1"/>
  <c r="V14" i="135"/>
  <c r="G14" i="135"/>
  <c r="D14" i="135"/>
  <c r="V13" i="135"/>
  <c r="M13" i="135"/>
  <c r="O13" i="135" s="1"/>
  <c r="Q13" i="135" s="1"/>
  <c r="S13" i="135" s="1"/>
  <c r="L13" i="135"/>
  <c r="G13" i="135"/>
  <c r="D13" i="135"/>
  <c r="V12" i="135"/>
  <c r="D12" i="135"/>
  <c r="G12" i="135" s="1"/>
  <c r="G29" i="135" s="1"/>
  <c r="J10" i="135"/>
  <c r="V74" i="134"/>
  <c r="G69" i="134"/>
  <c r="G71" i="134" s="1"/>
  <c r="G63" i="134"/>
  <c r="G62" i="134"/>
  <c r="G61" i="134"/>
  <c r="G60" i="134"/>
  <c r="G59" i="134"/>
  <c r="G58" i="134"/>
  <c r="G57" i="134"/>
  <c r="G56" i="134"/>
  <c r="G55" i="134"/>
  <c r="G54" i="134"/>
  <c r="G53" i="134"/>
  <c r="G52" i="134"/>
  <c r="G51" i="134"/>
  <c r="G50" i="134"/>
  <c r="G49" i="134"/>
  <c r="G48" i="134"/>
  <c r="G64" i="134" s="1"/>
  <c r="V76" i="134" s="1"/>
  <c r="G47" i="134"/>
  <c r="G46" i="134"/>
  <c r="G45" i="134"/>
  <c r="G44" i="134"/>
  <c r="G39" i="134"/>
  <c r="D39" i="134"/>
  <c r="G38" i="134"/>
  <c r="D38" i="134"/>
  <c r="G37" i="134"/>
  <c r="D37" i="134"/>
  <c r="G36" i="134"/>
  <c r="D36" i="134"/>
  <c r="D35" i="134"/>
  <c r="G35" i="134" s="1"/>
  <c r="G34" i="134"/>
  <c r="D34" i="134"/>
  <c r="G33" i="134"/>
  <c r="D33" i="134"/>
  <c r="G28" i="134"/>
  <c r="D28" i="134"/>
  <c r="G27" i="134"/>
  <c r="D27" i="134"/>
  <c r="V26" i="134"/>
  <c r="G26" i="134"/>
  <c r="D26" i="134"/>
  <c r="V25" i="134"/>
  <c r="G25" i="134"/>
  <c r="D25" i="134"/>
  <c r="V24" i="134"/>
  <c r="G24" i="134"/>
  <c r="D24" i="134"/>
  <c r="V23" i="134"/>
  <c r="G23" i="134"/>
  <c r="D23" i="134"/>
  <c r="V22" i="134"/>
  <c r="G22" i="134"/>
  <c r="D22" i="134"/>
  <c r="V21" i="134"/>
  <c r="G21" i="134"/>
  <c r="D21" i="134"/>
  <c r="V20" i="134"/>
  <c r="G20" i="134"/>
  <c r="D20" i="134"/>
  <c r="V19" i="134"/>
  <c r="G19" i="134"/>
  <c r="D19" i="134"/>
  <c r="V18" i="134"/>
  <c r="G18" i="134"/>
  <c r="D18" i="134"/>
  <c r="V17" i="134"/>
  <c r="G17" i="134"/>
  <c r="D17" i="134"/>
  <c r="V16" i="134"/>
  <c r="G16" i="134"/>
  <c r="D16" i="134"/>
  <c r="V15" i="134"/>
  <c r="G15" i="134"/>
  <c r="D15" i="134"/>
  <c r="V14" i="134"/>
  <c r="D14" i="134"/>
  <c r="G14" i="134" s="1"/>
  <c r="V13" i="134"/>
  <c r="S13" i="134"/>
  <c r="L13" i="134"/>
  <c r="M13" i="134" s="1"/>
  <c r="O13" i="134" s="1"/>
  <c r="Q13" i="134" s="1"/>
  <c r="D13" i="134"/>
  <c r="G13" i="134" s="1"/>
  <c r="V12" i="134"/>
  <c r="G12" i="134"/>
  <c r="D12" i="134"/>
  <c r="J10" i="134"/>
  <c r="V74" i="133"/>
  <c r="G69" i="133"/>
  <c r="G71" i="133" s="1"/>
  <c r="G63" i="133"/>
  <c r="G62" i="133"/>
  <c r="G61" i="133"/>
  <c r="G60" i="133"/>
  <c r="G59" i="133"/>
  <c r="G58" i="133"/>
  <c r="G57" i="133"/>
  <c r="G56" i="133"/>
  <c r="G55" i="133"/>
  <c r="G54" i="133"/>
  <c r="G53" i="133"/>
  <c r="G52" i="133"/>
  <c r="G51" i="133"/>
  <c r="G50" i="133"/>
  <c r="G49" i="133"/>
  <c r="G48" i="133"/>
  <c r="G47" i="133"/>
  <c r="G46" i="133"/>
  <c r="G45" i="133"/>
  <c r="G44" i="133"/>
  <c r="G64" i="133" s="1"/>
  <c r="V76" i="133" s="1"/>
  <c r="G39" i="133"/>
  <c r="D39" i="133"/>
  <c r="G38" i="133"/>
  <c r="D38" i="133"/>
  <c r="G37" i="133"/>
  <c r="D37" i="133"/>
  <c r="G36" i="133"/>
  <c r="D36" i="133"/>
  <c r="D35" i="133"/>
  <c r="G35" i="133" s="1"/>
  <c r="G34" i="133"/>
  <c r="D34" i="133"/>
  <c r="D33" i="133"/>
  <c r="G33" i="133" s="1"/>
  <c r="G40" i="133" s="1"/>
  <c r="G28" i="133"/>
  <c r="D28" i="133"/>
  <c r="G27" i="133"/>
  <c r="D27" i="133"/>
  <c r="V26" i="133"/>
  <c r="G26" i="133"/>
  <c r="D26" i="133"/>
  <c r="V25" i="133"/>
  <c r="G25" i="133"/>
  <c r="D25" i="133"/>
  <c r="V24" i="133"/>
  <c r="G24" i="133"/>
  <c r="D24" i="133"/>
  <c r="V23" i="133"/>
  <c r="G23" i="133"/>
  <c r="D23" i="133"/>
  <c r="V22" i="133"/>
  <c r="G22" i="133"/>
  <c r="D22" i="133"/>
  <c r="V21" i="133"/>
  <c r="G21" i="133"/>
  <c r="D21" i="133"/>
  <c r="V20" i="133"/>
  <c r="G20" i="133"/>
  <c r="D20" i="133"/>
  <c r="V19" i="133"/>
  <c r="G19" i="133"/>
  <c r="D19" i="133"/>
  <c r="V18" i="133"/>
  <c r="G18" i="133"/>
  <c r="D18" i="133"/>
  <c r="V17" i="133"/>
  <c r="G17" i="133"/>
  <c r="D17" i="133"/>
  <c r="V16" i="133"/>
  <c r="G16" i="133"/>
  <c r="D16" i="133"/>
  <c r="V15" i="133"/>
  <c r="G15" i="133"/>
  <c r="D15" i="133"/>
  <c r="V14" i="133"/>
  <c r="D14" i="133"/>
  <c r="G14" i="133" s="1"/>
  <c r="V13" i="133"/>
  <c r="M13" i="133"/>
  <c r="O13" i="133" s="1"/>
  <c r="Q13" i="133" s="1"/>
  <c r="S13" i="133" s="1"/>
  <c r="L13" i="133"/>
  <c r="D13" i="133"/>
  <c r="G13" i="133" s="1"/>
  <c r="V12" i="133"/>
  <c r="D12" i="133"/>
  <c r="G12" i="133" s="1"/>
  <c r="G29" i="133" s="1"/>
  <c r="J10" i="133"/>
  <c r="V74" i="132"/>
  <c r="G71" i="132"/>
  <c r="G69" i="132"/>
  <c r="G63" i="132"/>
  <c r="G62" i="132"/>
  <c r="G61" i="132"/>
  <c r="G60" i="132"/>
  <c r="G59" i="132"/>
  <c r="G58" i="132"/>
  <c r="G57" i="132"/>
  <c r="G56" i="132"/>
  <c r="G55" i="132"/>
  <c r="G54" i="132"/>
  <c r="G53" i="132"/>
  <c r="G52" i="132"/>
  <c r="G51" i="132"/>
  <c r="G50" i="132"/>
  <c r="G49" i="132"/>
  <c r="G48" i="132"/>
  <c r="G47" i="132"/>
  <c r="G46" i="132"/>
  <c r="G45" i="132"/>
  <c r="G44" i="132"/>
  <c r="G39" i="132"/>
  <c r="D39" i="132"/>
  <c r="G38" i="132"/>
  <c r="D38" i="132"/>
  <c r="G37" i="132"/>
  <c r="D37" i="132"/>
  <c r="G36" i="132"/>
  <c r="D36" i="132"/>
  <c r="D35" i="132"/>
  <c r="G35" i="132" s="1"/>
  <c r="G34" i="132"/>
  <c r="D34" i="132"/>
  <c r="D33" i="132"/>
  <c r="G33" i="132" s="1"/>
  <c r="G28" i="132"/>
  <c r="D28" i="132"/>
  <c r="G27" i="132"/>
  <c r="D27" i="132"/>
  <c r="V26" i="132"/>
  <c r="G26" i="132"/>
  <c r="D26" i="132"/>
  <c r="V25" i="132"/>
  <c r="G25" i="132"/>
  <c r="D25" i="132"/>
  <c r="V24" i="132"/>
  <c r="G24" i="132"/>
  <c r="D24" i="132"/>
  <c r="V23" i="132"/>
  <c r="G23" i="132"/>
  <c r="D23" i="132"/>
  <c r="V22" i="132"/>
  <c r="G22" i="132"/>
  <c r="D22" i="132"/>
  <c r="V21" i="132"/>
  <c r="G21" i="132"/>
  <c r="D21" i="132"/>
  <c r="V20" i="132"/>
  <c r="G20" i="132"/>
  <c r="D20" i="132"/>
  <c r="V19" i="132"/>
  <c r="G19" i="132"/>
  <c r="D19" i="132"/>
  <c r="V18" i="132"/>
  <c r="G18" i="132"/>
  <c r="D18" i="132"/>
  <c r="V17" i="132"/>
  <c r="G17" i="132"/>
  <c r="D17" i="132"/>
  <c r="V16" i="132"/>
  <c r="G16" i="132"/>
  <c r="D16" i="132"/>
  <c r="V15" i="132"/>
  <c r="G15" i="132"/>
  <c r="D15" i="132"/>
  <c r="V14" i="132"/>
  <c r="G14" i="132"/>
  <c r="D14" i="132"/>
  <c r="V13" i="132"/>
  <c r="L13" i="132"/>
  <c r="M13" i="132" s="1"/>
  <c r="O13" i="132" s="1"/>
  <c r="Q13" i="132" s="1"/>
  <c r="S13" i="132" s="1"/>
  <c r="D13" i="132"/>
  <c r="G13" i="132" s="1"/>
  <c r="V12" i="132"/>
  <c r="D12" i="132"/>
  <c r="G12" i="132" s="1"/>
  <c r="J10" i="132"/>
  <c r="V74" i="131"/>
  <c r="G71" i="131"/>
  <c r="G69" i="131"/>
  <c r="G63" i="131"/>
  <c r="G62" i="131"/>
  <c r="G61" i="131"/>
  <c r="G60" i="131"/>
  <c r="G59" i="131"/>
  <c r="G58" i="131"/>
  <c r="G57" i="131"/>
  <c r="G56" i="131"/>
  <c r="G55" i="131"/>
  <c r="G54" i="131"/>
  <c r="G53" i="131"/>
  <c r="G52" i="131"/>
  <c r="G51" i="131"/>
  <c r="G50" i="131"/>
  <c r="G49" i="131"/>
  <c r="G48" i="131"/>
  <c r="G47" i="131"/>
  <c r="G64" i="131" s="1"/>
  <c r="V76" i="131" s="1"/>
  <c r="G46" i="131"/>
  <c r="G45" i="131"/>
  <c r="G44" i="131"/>
  <c r="G39" i="131"/>
  <c r="D39" i="131"/>
  <c r="G38" i="131"/>
  <c r="D38" i="131"/>
  <c r="G37" i="131"/>
  <c r="D37" i="131"/>
  <c r="G36" i="131"/>
  <c r="D36" i="131"/>
  <c r="G35" i="131"/>
  <c r="D35" i="131"/>
  <c r="D34" i="131"/>
  <c r="G34" i="131" s="1"/>
  <c r="G33" i="131"/>
  <c r="D33" i="131"/>
  <c r="G28" i="131"/>
  <c r="D28" i="131"/>
  <c r="G27" i="131"/>
  <c r="D27" i="131"/>
  <c r="V26" i="131"/>
  <c r="G26" i="131"/>
  <c r="D26" i="131"/>
  <c r="V25" i="131"/>
  <c r="G25" i="131"/>
  <c r="D25" i="131"/>
  <c r="V24" i="131"/>
  <c r="G24" i="131"/>
  <c r="D24" i="131"/>
  <c r="V23" i="131"/>
  <c r="G23" i="131"/>
  <c r="D23" i="131"/>
  <c r="V22" i="131"/>
  <c r="G22" i="131"/>
  <c r="D22" i="131"/>
  <c r="V21" i="131"/>
  <c r="G21" i="131"/>
  <c r="D21" i="131"/>
  <c r="V20" i="131"/>
  <c r="G20" i="131"/>
  <c r="D20" i="131"/>
  <c r="V19" i="131"/>
  <c r="G19" i="131"/>
  <c r="D19" i="131"/>
  <c r="V18" i="131"/>
  <c r="G18" i="131"/>
  <c r="D18" i="131"/>
  <c r="V17" i="131"/>
  <c r="D17" i="131"/>
  <c r="G17" i="131" s="1"/>
  <c r="V16" i="131"/>
  <c r="G16" i="131"/>
  <c r="D16" i="131"/>
  <c r="V15" i="131"/>
  <c r="G15" i="131"/>
  <c r="D15" i="131"/>
  <c r="V14" i="131"/>
  <c r="G14" i="131"/>
  <c r="D14" i="131"/>
  <c r="V13" i="131"/>
  <c r="Q13" i="131"/>
  <c r="S13" i="131" s="1"/>
  <c r="O13" i="131"/>
  <c r="M13" i="131"/>
  <c r="L13" i="131"/>
  <c r="G13" i="131"/>
  <c r="D13" i="131"/>
  <c r="V12" i="131"/>
  <c r="D12" i="131"/>
  <c r="G12" i="131" s="1"/>
  <c r="G29" i="131" s="1"/>
  <c r="J10" i="131"/>
  <c r="V74" i="130"/>
  <c r="G71" i="130"/>
  <c r="G69" i="130"/>
  <c r="G63" i="130"/>
  <c r="G62" i="130"/>
  <c r="G61" i="130"/>
  <c r="G60" i="130"/>
  <c r="G59" i="130"/>
  <c r="G58" i="130"/>
  <c r="G57" i="130"/>
  <c r="G56" i="130"/>
  <c r="G55" i="130"/>
  <c r="G54" i="130"/>
  <c r="G53" i="130"/>
  <c r="G52" i="130"/>
  <c r="G51" i="130"/>
  <c r="G50" i="130"/>
  <c r="G49" i="130"/>
  <c r="G48" i="130"/>
  <c r="G47" i="130"/>
  <c r="G46" i="130"/>
  <c r="G45" i="130"/>
  <c r="G44" i="130"/>
  <c r="G39" i="130"/>
  <c r="D39" i="130"/>
  <c r="G38" i="130"/>
  <c r="D38" i="130"/>
  <c r="G37" i="130"/>
  <c r="D37" i="130"/>
  <c r="G36" i="130"/>
  <c r="G40" i="130" s="1"/>
  <c r="D36" i="130"/>
  <c r="G35" i="130"/>
  <c r="D35" i="130"/>
  <c r="D34" i="130"/>
  <c r="G34" i="130" s="1"/>
  <c r="D33" i="130"/>
  <c r="G33" i="130" s="1"/>
  <c r="G28" i="130"/>
  <c r="D28" i="130"/>
  <c r="G27" i="130"/>
  <c r="D27" i="130"/>
  <c r="V26" i="130"/>
  <c r="G26" i="130"/>
  <c r="D26" i="130"/>
  <c r="V25" i="130"/>
  <c r="G25" i="130"/>
  <c r="D25" i="130"/>
  <c r="V24" i="130"/>
  <c r="G24" i="130"/>
  <c r="D24" i="130"/>
  <c r="V23" i="130"/>
  <c r="G23" i="130"/>
  <c r="D23" i="130"/>
  <c r="V22" i="130"/>
  <c r="G22" i="130"/>
  <c r="D22" i="130"/>
  <c r="V21" i="130"/>
  <c r="G21" i="130"/>
  <c r="D21" i="130"/>
  <c r="V20" i="130"/>
  <c r="G20" i="130"/>
  <c r="D20" i="130"/>
  <c r="V19" i="130"/>
  <c r="G19" i="130"/>
  <c r="D19" i="130"/>
  <c r="V18" i="130"/>
  <c r="D18" i="130"/>
  <c r="G18" i="130" s="1"/>
  <c r="V17" i="130"/>
  <c r="G17" i="130"/>
  <c r="D17" i="130"/>
  <c r="V16" i="130"/>
  <c r="D16" i="130"/>
  <c r="G16" i="130" s="1"/>
  <c r="V15" i="130"/>
  <c r="G15" i="130"/>
  <c r="D15" i="130"/>
  <c r="V14" i="130"/>
  <c r="G14" i="130"/>
  <c r="D14" i="130"/>
  <c r="V13" i="130"/>
  <c r="L13" i="130"/>
  <c r="M13" i="130" s="1"/>
  <c r="O13" i="130" s="1"/>
  <c r="Q13" i="130" s="1"/>
  <c r="S13" i="130" s="1"/>
  <c r="G13" i="130"/>
  <c r="D13" i="130"/>
  <c r="V12" i="130"/>
  <c r="G12" i="130"/>
  <c r="D12" i="130"/>
  <c r="J10" i="130"/>
  <c r="V74" i="129"/>
  <c r="G69" i="129"/>
  <c r="G71" i="129" s="1"/>
  <c r="G63" i="129"/>
  <c r="G62" i="129"/>
  <c r="G61" i="129"/>
  <c r="G60" i="129"/>
  <c r="G59" i="129"/>
  <c r="G58" i="129"/>
  <c r="G57" i="129"/>
  <c r="G56" i="129"/>
  <c r="G55" i="129"/>
  <c r="G54" i="129"/>
  <c r="G53" i="129"/>
  <c r="G52" i="129"/>
  <c r="G51" i="129"/>
  <c r="G50" i="129"/>
  <c r="G49" i="129"/>
  <c r="G48" i="129"/>
  <c r="G64" i="129" s="1"/>
  <c r="V76" i="129" s="1"/>
  <c r="G47" i="129"/>
  <c r="G46" i="129"/>
  <c r="G45" i="129"/>
  <c r="G44" i="129"/>
  <c r="G39" i="129"/>
  <c r="D39" i="129"/>
  <c r="G38" i="129"/>
  <c r="D38" i="129"/>
  <c r="G37" i="129"/>
  <c r="D37" i="129"/>
  <c r="G36" i="129"/>
  <c r="D36" i="129"/>
  <c r="D35" i="129"/>
  <c r="G35" i="129" s="1"/>
  <c r="G34" i="129"/>
  <c r="D34" i="129"/>
  <c r="G33" i="129"/>
  <c r="D33" i="129"/>
  <c r="G28" i="129"/>
  <c r="D28" i="129"/>
  <c r="G27" i="129"/>
  <c r="D27" i="129"/>
  <c r="V26" i="129"/>
  <c r="G26" i="129"/>
  <c r="D26" i="129"/>
  <c r="V25" i="129"/>
  <c r="G25" i="129"/>
  <c r="D25" i="129"/>
  <c r="V24" i="129"/>
  <c r="G24" i="129"/>
  <c r="D24" i="129"/>
  <c r="V23" i="129"/>
  <c r="G23" i="129"/>
  <c r="D23" i="129"/>
  <c r="V22" i="129"/>
  <c r="G22" i="129"/>
  <c r="D22" i="129"/>
  <c r="V21" i="129"/>
  <c r="G21" i="129"/>
  <c r="D21" i="129"/>
  <c r="V20" i="129"/>
  <c r="G20" i="129"/>
  <c r="D20" i="129"/>
  <c r="V19" i="129"/>
  <c r="G19" i="129"/>
  <c r="D19" i="129"/>
  <c r="V18" i="129"/>
  <c r="G18" i="129"/>
  <c r="D18" i="129"/>
  <c r="V17" i="129"/>
  <c r="G17" i="129"/>
  <c r="D17" i="129"/>
  <c r="V16" i="129"/>
  <c r="D16" i="129"/>
  <c r="G16" i="129" s="1"/>
  <c r="V15" i="129"/>
  <c r="D15" i="129"/>
  <c r="G15" i="129" s="1"/>
  <c r="V14" i="129"/>
  <c r="G14" i="129"/>
  <c r="D14" i="129"/>
  <c r="V13" i="129"/>
  <c r="M13" i="129"/>
  <c r="O13" i="129" s="1"/>
  <c r="Q13" i="129" s="1"/>
  <c r="S13" i="129" s="1"/>
  <c r="L13" i="129"/>
  <c r="G13" i="129"/>
  <c r="D13" i="129"/>
  <c r="V12" i="129"/>
  <c r="G12" i="129"/>
  <c r="D12" i="129"/>
  <c r="J10" i="129"/>
  <c r="V74" i="128"/>
  <c r="G69" i="128"/>
  <c r="G71" i="128" s="1"/>
  <c r="G63" i="128"/>
  <c r="G62" i="128"/>
  <c r="G61" i="128"/>
  <c r="G60" i="128"/>
  <c r="G59" i="128"/>
  <c r="G58" i="128"/>
  <c r="G57" i="128"/>
  <c r="G56" i="128"/>
  <c r="G55" i="128"/>
  <c r="G54" i="128"/>
  <c r="G53" i="128"/>
  <c r="G52" i="128"/>
  <c r="G51" i="128"/>
  <c r="G50" i="128"/>
  <c r="G49" i="128"/>
  <c r="G48" i="128"/>
  <c r="G47" i="128"/>
  <c r="G46" i="128"/>
  <c r="G45" i="128"/>
  <c r="G44" i="128"/>
  <c r="G64" i="128" s="1"/>
  <c r="V76" i="128" s="1"/>
  <c r="G39" i="128"/>
  <c r="D39" i="128"/>
  <c r="G38" i="128"/>
  <c r="D38" i="128"/>
  <c r="G37" i="128"/>
  <c r="D37" i="128"/>
  <c r="G36" i="128"/>
  <c r="D36" i="128"/>
  <c r="D35" i="128"/>
  <c r="G35" i="128" s="1"/>
  <c r="D34" i="128"/>
  <c r="G34" i="128" s="1"/>
  <c r="D33" i="128"/>
  <c r="G33" i="128" s="1"/>
  <c r="G40" i="128" s="1"/>
  <c r="G28" i="128"/>
  <c r="D28" i="128"/>
  <c r="G27" i="128"/>
  <c r="D27" i="128"/>
  <c r="V26" i="128"/>
  <c r="G26" i="128"/>
  <c r="D26" i="128"/>
  <c r="V25" i="128"/>
  <c r="G25" i="128"/>
  <c r="D25" i="128"/>
  <c r="V24" i="128"/>
  <c r="G24" i="128"/>
  <c r="D24" i="128"/>
  <c r="V23" i="128"/>
  <c r="G23" i="128"/>
  <c r="D23" i="128"/>
  <c r="V22" i="128"/>
  <c r="G22" i="128"/>
  <c r="D22" i="128"/>
  <c r="V21" i="128"/>
  <c r="G21" i="128"/>
  <c r="D21" i="128"/>
  <c r="V20" i="128"/>
  <c r="G20" i="128"/>
  <c r="D20" i="128"/>
  <c r="V19" i="128"/>
  <c r="G19" i="128"/>
  <c r="D19" i="128"/>
  <c r="V18" i="128"/>
  <c r="G18" i="128"/>
  <c r="D18" i="128"/>
  <c r="V17" i="128"/>
  <c r="G17" i="128"/>
  <c r="D17" i="128"/>
  <c r="V16" i="128"/>
  <c r="D16" i="128"/>
  <c r="G16" i="128" s="1"/>
  <c r="V15" i="128"/>
  <c r="D15" i="128"/>
  <c r="G15" i="128" s="1"/>
  <c r="V14" i="128"/>
  <c r="D14" i="128"/>
  <c r="G14" i="128" s="1"/>
  <c r="V13" i="128"/>
  <c r="S13" i="128"/>
  <c r="Q13" i="128"/>
  <c r="O13" i="128"/>
  <c r="M13" i="128"/>
  <c r="L13" i="128"/>
  <c r="D13" i="128"/>
  <c r="G13" i="128" s="1"/>
  <c r="V12" i="128"/>
  <c r="D12" i="128"/>
  <c r="G12" i="128" s="1"/>
  <c r="G29" i="128" s="1"/>
  <c r="J10" i="128"/>
  <c r="V74" i="127"/>
  <c r="G69" i="127"/>
  <c r="G71" i="127" s="1"/>
  <c r="G63" i="127"/>
  <c r="G62" i="127"/>
  <c r="G61" i="127"/>
  <c r="G60" i="127"/>
  <c r="G59" i="127"/>
  <c r="G58" i="127"/>
  <c r="G57" i="127"/>
  <c r="G56" i="127"/>
  <c r="G55" i="127"/>
  <c r="G54" i="127"/>
  <c r="G53" i="127"/>
  <c r="G52" i="127"/>
  <c r="G51" i="127"/>
  <c r="G50" i="127"/>
  <c r="G49" i="127"/>
  <c r="G48" i="127"/>
  <c r="G47" i="127"/>
  <c r="G46" i="127"/>
  <c r="G45" i="127"/>
  <c r="G44" i="127"/>
  <c r="G39" i="127"/>
  <c r="D39" i="127"/>
  <c r="G38" i="127"/>
  <c r="D38" i="127"/>
  <c r="G37" i="127"/>
  <c r="D37" i="127"/>
  <c r="G36" i="127"/>
  <c r="D36" i="127"/>
  <c r="G35" i="127"/>
  <c r="D35" i="127"/>
  <c r="D34" i="127"/>
  <c r="G34" i="127" s="1"/>
  <c r="G40" i="127" s="1"/>
  <c r="G33" i="127"/>
  <c r="D33" i="127"/>
  <c r="G28" i="127"/>
  <c r="D28" i="127"/>
  <c r="G27" i="127"/>
  <c r="D27" i="127"/>
  <c r="V26" i="127"/>
  <c r="G26" i="127"/>
  <c r="D26" i="127"/>
  <c r="V25" i="127"/>
  <c r="G25" i="127"/>
  <c r="D25" i="127"/>
  <c r="V24" i="127"/>
  <c r="G24" i="127"/>
  <c r="D24" i="127"/>
  <c r="V23" i="127"/>
  <c r="G23" i="127"/>
  <c r="D23" i="127"/>
  <c r="V22" i="127"/>
  <c r="G22" i="127"/>
  <c r="D22" i="127"/>
  <c r="V21" i="127"/>
  <c r="G21" i="127"/>
  <c r="D21" i="127"/>
  <c r="V20" i="127"/>
  <c r="G20" i="127"/>
  <c r="D20" i="127"/>
  <c r="V19" i="127"/>
  <c r="G19" i="127"/>
  <c r="D19" i="127"/>
  <c r="V18" i="127"/>
  <c r="G18" i="127"/>
  <c r="D18" i="127"/>
  <c r="V17" i="127"/>
  <c r="G17" i="127"/>
  <c r="D17" i="127"/>
  <c r="V16" i="127"/>
  <c r="D16" i="127"/>
  <c r="G16" i="127" s="1"/>
  <c r="V15" i="127"/>
  <c r="D15" i="127"/>
  <c r="G15" i="127" s="1"/>
  <c r="V14" i="127"/>
  <c r="D14" i="127"/>
  <c r="G14" i="127" s="1"/>
  <c r="V13" i="127"/>
  <c r="M13" i="127"/>
  <c r="O13" i="127" s="1"/>
  <c r="Q13" i="127" s="1"/>
  <c r="S13" i="127" s="1"/>
  <c r="L13" i="127"/>
  <c r="D13" i="127"/>
  <c r="G13" i="127" s="1"/>
  <c r="V12" i="127"/>
  <c r="D12" i="127"/>
  <c r="G12" i="127" s="1"/>
  <c r="J10" i="127"/>
  <c r="V74" i="126"/>
  <c r="G69" i="126"/>
  <c r="G71" i="126" s="1"/>
  <c r="G63" i="126"/>
  <c r="G62" i="126"/>
  <c r="G61" i="126"/>
  <c r="G60" i="126"/>
  <c r="G59" i="126"/>
  <c r="G58" i="126"/>
  <c r="G57" i="126"/>
  <c r="G56" i="126"/>
  <c r="G55" i="126"/>
  <c r="G54" i="126"/>
  <c r="G53" i="126"/>
  <c r="G52" i="126"/>
  <c r="G51" i="126"/>
  <c r="G50" i="126"/>
  <c r="G49" i="126"/>
  <c r="G48" i="126"/>
  <c r="G64" i="126" s="1"/>
  <c r="V76" i="126" s="1"/>
  <c r="G47" i="126"/>
  <c r="G46" i="126"/>
  <c r="G45" i="126"/>
  <c r="G44" i="126"/>
  <c r="G39" i="126"/>
  <c r="D39" i="126"/>
  <c r="G38" i="126"/>
  <c r="D38" i="126"/>
  <c r="G37" i="126"/>
  <c r="D37" i="126"/>
  <c r="G36" i="126"/>
  <c r="D36" i="126"/>
  <c r="D35" i="126"/>
  <c r="G35" i="126" s="1"/>
  <c r="D34" i="126"/>
  <c r="G34" i="126" s="1"/>
  <c r="G33" i="126"/>
  <c r="D33" i="126"/>
  <c r="G28" i="126"/>
  <c r="D28" i="126"/>
  <c r="G27" i="126"/>
  <c r="D27" i="126"/>
  <c r="V26" i="126"/>
  <c r="G26" i="126"/>
  <c r="D26" i="126"/>
  <c r="V25" i="126"/>
  <c r="G25" i="126"/>
  <c r="D25" i="126"/>
  <c r="V24" i="126"/>
  <c r="G24" i="126"/>
  <c r="D24" i="126"/>
  <c r="V23" i="126"/>
  <c r="G23" i="126"/>
  <c r="D23" i="126"/>
  <c r="V22" i="126"/>
  <c r="G22" i="126"/>
  <c r="D22" i="126"/>
  <c r="V21" i="126"/>
  <c r="G21" i="126"/>
  <c r="D21" i="126"/>
  <c r="V20" i="126"/>
  <c r="G20" i="126"/>
  <c r="D20" i="126"/>
  <c r="V19" i="126"/>
  <c r="G19" i="126"/>
  <c r="D19" i="126"/>
  <c r="V18" i="126"/>
  <c r="G18" i="126"/>
  <c r="D18" i="126"/>
  <c r="V17" i="126"/>
  <c r="G17" i="126"/>
  <c r="D17" i="126"/>
  <c r="V16" i="126"/>
  <c r="D16" i="126"/>
  <c r="G16" i="126" s="1"/>
  <c r="V15" i="126"/>
  <c r="D15" i="126"/>
  <c r="G15" i="126" s="1"/>
  <c r="V14" i="126"/>
  <c r="D14" i="126"/>
  <c r="G14" i="126" s="1"/>
  <c r="V13" i="126"/>
  <c r="L13" i="126"/>
  <c r="M13" i="126" s="1"/>
  <c r="O13" i="126" s="1"/>
  <c r="Q13" i="126" s="1"/>
  <c r="S13" i="126" s="1"/>
  <c r="D13" i="126"/>
  <c r="G13" i="126" s="1"/>
  <c r="V12" i="126"/>
  <c r="D12" i="126"/>
  <c r="G12" i="126" s="1"/>
  <c r="G29" i="126" s="1"/>
  <c r="J10" i="126"/>
  <c r="V74" i="125"/>
  <c r="G69" i="125"/>
  <c r="G71" i="125" s="1"/>
  <c r="G63" i="125"/>
  <c r="G62" i="125"/>
  <c r="G61" i="125"/>
  <c r="G60" i="125"/>
  <c r="G59" i="125"/>
  <c r="G58" i="125"/>
  <c r="G57" i="125"/>
  <c r="G56" i="125"/>
  <c r="G55" i="125"/>
  <c r="G54" i="125"/>
  <c r="G53" i="125"/>
  <c r="G52" i="125"/>
  <c r="G51" i="125"/>
  <c r="G50" i="125"/>
  <c r="G49" i="125"/>
  <c r="G48" i="125"/>
  <c r="G47" i="125"/>
  <c r="G46" i="125"/>
  <c r="G45" i="125"/>
  <c r="G44" i="125"/>
  <c r="G39" i="125"/>
  <c r="D39" i="125"/>
  <c r="G38" i="125"/>
  <c r="D38" i="125"/>
  <c r="G37" i="125"/>
  <c r="D37" i="125"/>
  <c r="G36" i="125"/>
  <c r="D36" i="125"/>
  <c r="D35" i="125"/>
  <c r="G35" i="125" s="1"/>
  <c r="D34" i="125"/>
  <c r="G34" i="125" s="1"/>
  <c r="G33" i="125"/>
  <c r="G40" i="125" s="1"/>
  <c r="D33" i="125"/>
  <c r="G28" i="125"/>
  <c r="D28" i="125"/>
  <c r="G27" i="125"/>
  <c r="D27" i="125"/>
  <c r="V26" i="125"/>
  <c r="G26" i="125"/>
  <c r="D26" i="125"/>
  <c r="V25" i="125"/>
  <c r="G25" i="125"/>
  <c r="D25" i="125"/>
  <c r="V24" i="125"/>
  <c r="G24" i="125"/>
  <c r="D24" i="125"/>
  <c r="V23" i="125"/>
  <c r="G23" i="125"/>
  <c r="D23" i="125"/>
  <c r="V22" i="125"/>
  <c r="G22" i="125"/>
  <c r="D22" i="125"/>
  <c r="V21" i="125"/>
  <c r="G21" i="125"/>
  <c r="D21" i="125"/>
  <c r="V20" i="125"/>
  <c r="G20" i="125"/>
  <c r="D20" i="125"/>
  <c r="V19" i="125"/>
  <c r="G19" i="125"/>
  <c r="D19" i="125"/>
  <c r="V18" i="125"/>
  <c r="G18" i="125"/>
  <c r="D18" i="125"/>
  <c r="V17" i="125"/>
  <c r="G17" i="125"/>
  <c r="D17" i="125"/>
  <c r="V16" i="125"/>
  <c r="D16" i="125"/>
  <c r="G16" i="125" s="1"/>
  <c r="V15" i="125"/>
  <c r="G15" i="125"/>
  <c r="D15" i="125"/>
  <c r="V14" i="125"/>
  <c r="D14" i="125"/>
  <c r="G14" i="125" s="1"/>
  <c r="V13" i="125"/>
  <c r="M13" i="125"/>
  <c r="O13" i="125" s="1"/>
  <c r="Q13" i="125" s="1"/>
  <c r="S13" i="125" s="1"/>
  <c r="L13" i="125"/>
  <c r="D13" i="125"/>
  <c r="G13" i="125" s="1"/>
  <c r="V12" i="125"/>
  <c r="D12" i="125"/>
  <c r="G12" i="125" s="1"/>
  <c r="G29" i="125" s="1"/>
  <c r="J10" i="125"/>
  <c r="V74" i="124"/>
  <c r="G69" i="124"/>
  <c r="G71" i="124" s="1"/>
  <c r="G63" i="124"/>
  <c r="G62" i="124"/>
  <c r="G61" i="124"/>
  <c r="G60" i="124"/>
  <c r="G59" i="124"/>
  <c r="G58" i="124"/>
  <c r="G57" i="124"/>
  <c r="G56" i="124"/>
  <c r="G55" i="124"/>
  <c r="G54" i="124"/>
  <c r="G53" i="124"/>
  <c r="G52" i="124"/>
  <c r="G51" i="124"/>
  <c r="G50" i="124"/>
  <c r="G49" i="124"/>
  <c r="G48" i="124"/>
  <c r="G64" i="124" s="1"/>
  <c r="V76" i="124" s="1"/>
  <c r="G47" i="124"/>
  <c r="G46" i="124"/>
  <c r="G45" i="124"/>
  <c r="G44" i="124"/>
  <c r="G39" i="124"/>
  <c r="D39" i="124"/>
  <c r="G38" i="124"/>
  <c r="D38" i="124"/>
  <c r="G37" i="124"/>
  <c r="D37" i="124"/>
  <c r="G36" i="124"/>
  <c r="D36" i="124"/>
  <c r="D35" i="124"/>
  <c r="G35" i="124" s="1"/>
  <c r="G40" i="124" s="1"/>
  <c r="G34" i="124"/>
  <c r="D34" i="124"/>
  <c r="D33" i="124"/>
  <c r="G33" i="124" s="1"/>
  <c r="G28" i="124"/>
  <c r="D28" i="124"/>
  <c r="G27" i="124"/>
  <c r="D27" i="124"/>
  <c r="V26" i="124"/>
  <c r="G26" i="124"/>
  <c r="D26" i="124"/>
  <c r="V25" i="124"/>
  <c r="G25" i="124"/>
  <c r="D25" i="124"/>
  <c r="V24" i="124"/>
  <c r="G24" i="124"/>
  <c r="D24" i="124"/>
  <c r="V23" i="124"/>
  <c r="G23" i="124"/>
  <c r="D23" i="124"/>
  <c r="V22" i="124"/>
  <c r="G22" i="124"/>
  <c r="D22" i="124"/>
  <c r="V21" i="124"/>
  <c r="G21" i="124"/>
  <c r="D21" i="124"/>
  <c r="V20" i="124"/>
  <c r="G20" i="124"/>
  <c r="D20" i="124"/>
  <c r="V19" i="124"/>
  <c r="G19" i="124"/>
  <c r="D19" i="124"/>
  <c r="V18" i="124"/>
  <c r="G18" i="124"/>
  <c r="D18" i="124"/>
  <c r="V17" i="124"/>
  <c r="G17" i="124"/>
  <c r="D17" i="124"/>
  <c r="V16" i="124"/>
  <c r="G16" i="124"/>
  <c r="D16" i="124"/>
  <c r="V15" i="124"/>
  <c r="D15" i="124"/>
  <c r="G15" i="124" s="1"/>
  <c r="V14" i="124"/>
  <c r="D14" i="124"/>
  <c r="G14" i="124" s="1"/>
  <c r="V13" i="124"/>
  <c r="L13" i="124"/>
  <c r="M13" i="124" s="1"/>
  <c r="O13" i="124" s="1"/>
  <c r="Q13" i="124" s="1"/>
  <c r="S13" i="124" s="1"/>
  <c r="D13" i="124"/>
  <c r="G13" i="124" s="1"/>
  <c r="V12" i="124"/>
  <c r="D12" i="124"/>
  <c r="G12" i="124" s="1"/>
  <c r="J10" i="124"/>
  <c r="V74" i="123"/>
  <c r="G69" i="123"/>
  <c r="G71" i="123" s="1"/>
  <c r="G63" i="123"/>
  <c r="G62" i="123"/>
  <c r="G61" i="123"/>
  <c r="G60" i="123"/>
  <c r="G59" i="123"/>
  <c r="G58" i="123"/>
  <c r="G57" i="123"/>
  <c r="G56" i="123"/>
  <c r="G55" i="123"/>
  <c r="G54" i="123"/>
  <c r="G53" i="123"/>
  <c r="G52" i="123"/>
  <c r="G51" i="123"/>
  <c r="G50" i="123"/>
  <c r="G49" i="123"/>
  <c r="G48" i="123"/>
  <c r="G47" i="123"/>
  <c r="G46" i="123"/>
  <c r="G45" i="123"/>
  <c r="G64" i="123" s="1"/>
  <c r="V76" i="123" s="1"/>
  <c r="G44" i="123"/>
  <c r="G39" i="123"/>
  <c r="D39" i="123"/>
  <c r="G38" i="123"/>
  <c r="D38" i="123"/>
  <c r="G37" i="123"/>
  <c r="D37" i="123"/>
  <c r="G36" i="123"/>
  <c r="D36" i="123"/>
  <c r="D35" i="123"/>
  <c r="G35" i="123" s="1"/>
  <c r="D34" i="123"/>
  <c r="G34" i="123" s="1"/>
  <c r="D33" i="123"/>
  <c r="G33" i="123" s="1"/>
  <c r="G28" i="123"/>
  <c r="D28" i="123"/>
  <c r="G27" i="123"/>
  <c r="D27" i="123"/>
  <c r="V26" i="123"/>
  <c r="G26" i="123"/>
  <c r="D26" i="123"/>
  <c r="V25" i="123"/>
  <c r="G25" i="123"/>
  <c r="D25" i="123"/>
  <c r="V24" i="123"/>
  <c r="G24" i="123"/>
  <c r="D24" i="123"/>
  <c r="V23" i="123"/>
  <c r="G23" i="123"/>
  <c r="D23" i="123"/>
  <c r="V22" i="123"/>
  <c r="G22" i="123"/>
  <c r="D22" i="123"/>
  <c r="V21" i="123"/>
  <c r="G21" i="123"/>
  <c r="D21" i="123"/>
  <c r="V20" i="123"/>
  <c r="G20" i="123"/>
  <c r="D20" i="123"/>
  <c r="V19" i="123"/>
  <c r="G19" i="123"/>
  <c r="D19" i="123"/>
  <c r="V18" i="123"/>
  <c r="G18" i="123"/>
  <c r="D18" i="123"/>
  <c r="V17" i="123"/>
  <c r="G17" i="123"/>
  <c r="D17" i="123"/>
  <c r="V16" i="123"/>
  <c r="D16" i="123"/>
  <c r="G16" i="123" s="1"/>
  <c r="V15" i="123"/>
  <c r="G15" i="123"/>
  <c r="D15" i="123"/>
  <c r="V14" i="123"/>
  <c r="D14" i="123"/>
  <c r="G14" i="123" s="1"/>
  <c r="V13" i="123"/>
  <c r="O13" i="123"/>
  <c r="Q13" i="123" s="1"/>
  <c r="S13" i="123" s="1"/>
  <c r="L13" i="123"/>
  <c r="M13" i="123" s="1"/>
  <c r="D13" i="123"/>
  <c r="G13" i="123" s="1"/>
  <c r="V12" i="123"/>
  <c r="G12" i="123"/>
  <c r="D12" i="123"/>
  <c r="J10" i="123"/>
  <c r="V74" i="122"/>
  <c r="G71" i="122"/>
  <c r="G69" i="122"/>
  <c r="G63" i="122"/>
  <c r="G62" i="122"/>
  <c r="G61" i="122"/>
  <c r="G60" i="122"/>
  <c r="G59" i="122"/>
  <c r="G58" i="122"/>
  <c r="G57" i="122"/>
  <c r="G56" i="122"/>
  <c r="G55" i="122"/>
  <c r="G54" i="122"/>
  <c r="G53" i="122"/>
  <c r="G52" i="122"/>
  <c r="G51" i="122"/>
  <c r="G50" i="122"/>
  <c r="G49" i="122"/>
  <c r="G48" i="122"/>
  <c r="G47" i="122"/>
  <c r="G46" i="122"/>
  <c r="G45" i="122"/>
  <c r="G44" i="122"/>
  <c r="G64" i="122" s="1"/>
  <c r="V76" i="122" s="1"/>
  <c r="G39" i="122"/>
  <c r="D39" i="122"/>
  <c r="G38" i="122"/>
  <c r="D38" i="122"/>
  <c r="G37" i="122"/>
  <c r="D37" i="122"/>
  <c r="G36" i="122"/>
  <c r="D36" i="122"/>
  <c r="G35" i="122"/>
  <c r="D35" i="122"/>
  <c r="D34" i="122"/>
  <c r="G34" i="122" s="1"/>
  <c r="D33" i="122"/>
  <c r="G33" i="122" s="1"/>
  <c r="G40" i="122" s="1"/>
  <c r="G28" i="122"/>
  <c r="D28" i="122"/>
  <c r="G27" i="122"/>
  <c r="D27" i="122"/>
  <c r="V26" i="122"/>
  <c r="G26" i="122"/>
  <c r="D26" i="122"/>
  <c r="V25" i="122"/>
  <c r="G25" i="122"/>
  <c r="D25" i="122"/>
  <c r="V24" i="122"/>
  <c r="G24" i="122"/>
  <c r="D24" i="122"/>
  <c r="V23" i="122"/>
  <c r="G23" i="122"/>
  <c r="D23" i="122"/>
  <c r="V22" i="122"/>
  <c r="G22" i="122"/>
  <c r="D22" i="122"/>
  <c r="V21" i="122"/>
  <c r="G21" i="122"/>
  <c r="D21" i="122"/>
  <c r="V20" i="122"/>
  <c r="G20" i="122"/>
  <c r="D20" i="122"/>
  <c r="V19" i="122"/>
  <c r="G19" i="122"/>
  <c r="D19" i="122"/>
  <c r="V18" i="122"/>
  <c r="G18" i="122"/>
  <c r="D18" i="122"/>
  <c r="V17" i="122"/>
  <c r="D17" i="122"/>
  <c r="G17" i="122" s="1"/>
  <c r="V16" i="122"/>
  <c r="D16" i="122"/>
  <c r="G16" i="122" s="1"/>
  <c r="V15" i="122"/>
  <c r="G15" i="122"/>
  <c r="D15" i="122"/>
  <c r="V14" i="122"/>
  <c r="G14" i="122"/>
  <c r="D14" i="122"/>
  <c r="V13" i="122"/>
  <c r="L13" i="122"/>
  <c r="M13" i="122" s="1"/>
  <c r="O13" i="122" s="1"/>
  <c r="Q13" i="122" s="1"/>
  <c r="S13" i="122" s="1"/>
  <c r="G13" i="122"/>
  <c r="D13" i="122"/>
  <c r="V12" i="122"/>
  <c r="D12" i="122"/>
  <c r="G12" i="122" s="1"/>
  <c r="J10" i="122"/>
  <c r="V74" i="121"/>
  <c r="G69" i="121"/>
  <c r="G71" i="121" s="1"/>
  <c r="G63" i="121"/>
  <c r="G62" i="121"/>
  <c r="G61" i="121"/>
  <c r="G60" i="121"/>
  <c r="G59" i="121"/>
  <c r="G58" i="121"/>
  <c r="G57" i="121"/>
  <c r="G56" i="121"/>
  <c r="G55" i="121"/>
  <c r="G54" i="121"/>
  <c r="G53" i="121"/>
  <c r="G52" i="121"/>
  <c r="G51" i="121"/>
  <c r="G50" i="121"/>
  <c r="G49" i="121"/>
  <c r="G48" i="121"/>
  <c r="G64" i="121" s="1"/>
  <c r="V76" i="121" s="1"/>
  <c r="G47" i="121"/>
  <c r="G46" i="121"/>
  <c r="G45" i="121"/>
  <c r="G44" i="121"/>
  <c r="G39" i="121"/>
  <c r="D39" i="121"/>
  <c r="G38" i="121"/>
  <c r="D38" i="121"/>
  <c r="G37" i="121"/>
  <c r="D37" i="121"/>
  <c r="G36" i="121"/>
  <c r="D36" i="121"/>
  <c r="G35" i="121"/>
  <c r="D35" i="121"/>
  <c r="D34" i="121"/>
  <c r="G34" i="121" s="1"/>
  <c r="D33" i="121"/>
  <c r="G33" i="121" s="1"/>
  <c r="G28" i="121"/>
  <c r="D28" i="121"/>
  <c r="G27" i="121"/>
  <c r="D27" i="121"/>
  <c r="V26" i="121"/>
  <c r="G26" i="121"/>
  <c r="D26" i="121"/>
  <c r="V25" i="121"/>
  <c r="G25" i="121"/>
  <c r="D25" i="121"/>
  <c r="V24" i="121"/>
  <c r="G24" i="121"/>
  <c r="D24" i="121"/>
  <c r="V23" i="121"/>
  <c r="G23" i="121"/>
  <c r="D23" i="121"/>
  <c r="V22" i="121"/>
  <c r="G22" i="121"/>
  <c r="D22" i="121"/>
  <c r="V21" i="121"/>
  <c r="G21" i="121"/>
  <c r="D21" i="121"/>
  <c r="V20" i="121"/>
  <c r="G20" i="121"/>
  <c r="D20" i="121"/>
  <c r="V19" i="121"/>
  <c r="G19" i="121"/>
  <c r="D19" i="121"/>
  <c r="V18" i="121"/>
  <c r="G18" i="121"/>
  <c r="D18" i="121"/>
  <c r="V17" i="121"/>
  <c r="D17" i="121"/>
  <c r="G17" i="121" s="1"/>
  <c r="V16" i="121"/>
  <c r="G16" i="121"/>
  <c r="D16" i="121"/>
  <c r="V15" i="121"/>
  <c r="D15" i="121"/>
  <c r="G15" i="121" s="1"/>
  <c r="V14" i="121"/>
  <c r="G14" i="121"/>
  <c r="D14" i="121"/>
  <c r="V13" i="121"/>
  <c r="S13" i="121"/>
  <c r="L13" i="121"/>
  <c r="M13" i="121" s="1"/>
  <c r="O13" i="121" s="1"/>
  <c r="Q13" i="121" s="1"/>
  <c r="D13" i="121"/>
  <c r="G13" i="121" s="1"/>
  <c r="V12" i="121"/>
  <c r="G12" i="121"/>
  <c r="D12" i="121"/>
  <c r="J10" i="121"/>
  <c r="V74" i="120"/>
  <c r="G69" i="120"/>
  <c r="G71" i="120" s="1"/>
  <c r="G63" i="120"/>
  <c r="G62" i="120"/>
  <c r="G61" i="120"/>
  <c r="G60" i="120"/>
  <c r="G59" i="120"/>
  <c r="G58" i="120"/>
  <c r="G57" i="120"/>
  <c r="G56" i="120"/>
  <c r="G55" i="120"/>
  <c r="G54" i="120"/>
  <c r="G53" i="120"/>
  <c r="G52" i="120"/>
  <c r="G51" i="120"/>
  <c r="G50" i="120"/>
  <c r="G49" i="120"/>
  <c r="G48" i="120"/>
  <c r="G47" i="120"/>
  <c r="G46" i="120"/>
  <c r="G45" i="120"/>
  <c r="G44" i="120"/>
  <c r="G64" i="120" s="1"/>
  <c r="V76" i="120" s="1"/>
  <c r="G39" i="120"/>
  <c r="D39" i="120"/>
  <c r="G38" i="120"/>
  <c r="D38" i="120"/>
  <c r="G37" i="120"/>
  <c r="D37" i="120"/>
  <c r="G36" i="120"/>
  <c r="D36" i="120"/>
  <c r="D35" i="120"/>
  <c r="G35" i="120" s="1"/>
  <c r="D34" i="120"/>
  <c r="G34" i="120" s="1"/>
  <c r="D33" i="120"/>
  <c r="G33" i="120" s="1"/>
  <c r="G40" i="120" s="1"/>
  <c r="G28" i="120"/>
  <c r="D28" i="120"/>
  <c r="G27" i="120"/>
  <c r="D27" i="120"/>
  <c r="V26" i="120"/>
  <c r="G26" i="120"/>
  <c r="D26" i="120"/>
  <c r="V25" i="120"/>
  <c r="G25" i="120"/>
  <c r="D25" i="120"/>
  <c r="V24" i="120"/>
  <c r="G24" i="120"/>
  <c r="D24" i="120"/>
  <c r="V23" i="120"/>
  <c r="G23" i="120"/>
  <c r="D23" i="120"/>
  <c r="V22" i="120"/>
  <c r="G22" i="120"/>
  <c r="D22" i="120"/>
  <c r="V21" i="120"/>
  <c r="G21" i="120"/>
  <c r="D21" i="120"/>
  <c r="V20" i="120"/>
  <c r="G20" i="120"/>
  <c r="D20" i="120"/>
  <c r="V19" i="120"/>
  <c r="G19" i="120"/>
  <c r="D19" i="120"/>
  <c r="V18" i="120"/>
  <c r="G18" i="120"/>
  <c r="D18" i="120"/>
  <c r="V17" i="120"/>
  <c r="G17" i="120"/>
  <c r="D17" i="120"/>
  <c r="V16" i="120"/>
  <c r="D16" i="120"/>
  <c r="G16" i="120" s="1"/>
  <c r="V15" i="120"/>
  <c r="D15" i="120"/>
  <c r="G15" i="120" s="1"/>
  <c r="V14" i="120"/>
  <c r="D14" i="120"/>
  <c r="G14" i="120" s="1"/>
  <c r="V13" i="120"/>
  <c r="S13" i="120"/>
  <c r="M13" i="120"/>
  <c r="O13" i="120" s="1"/>
  <c r="Q13" i="120" s="1"/>
  <c r="L13" i="120"/>
  <c r="D13" i="120"/>
  <c r="G13" i="120" s="1"/>
  <c r="V12" i="120"/>
  <c r="D12" i="120"/>
  <c r="G12" i="120" s="1"/>
  <c r="G29" i="120" s="1"/>
  <c r="J10" i="120"/>
  <c r="V74" i="119"/>
  <c r="G69" i="119"/>
  <c r="G71" i="119" s="1"/>
  <c r="G63" i="119"/>
  <c r="G62" i="119"/>
  <c r="G61" i="119"/>
  <c r="G60" i="119"/>
  <c r="G59" i="119"/>
  <c r="G58" i="119"/>
  <c r="G57" i="119"/>
  <c r="G56" i="119"/>
  <c r="G55" i="119"/>
  <c r="G54" i="119"/>
  <c r="G53" i="119"/>
  <c r="G52" i="119"/>
  <c r="G51" i="119"/>
  <c r="G50" i="119"/>
  <c r="G49" i="119"/>
  <c r="G48" i="119"/>
  <c r="G47" i="119"/>
  <c r="G46" i="119"/>
  <c r="G45" i="119"/>
  <c r="G44" i="119"/>
  <c r="G39" i="119"/>
  <c r="D39" i="119"/>
  <c r="G38" i="119"/>
  <c r="D38" i="119"/>
  <c r="G37" i="119"/>
  <c r="D37" i="119"/>
  <c r="G36" i="119"/>
  <c r="D36" i="119"/>
  <c r="G35" i="119"/>
  <c r="D35" i="119"/>
  <c r="D34" i="119"/>
  <c r="G34" i="119" s="1"/>
  <c r="D33" i="119"/>
  <c r="G33" i="119" s="1"/>
  <c r="G40" i="119" s="1"/>
  <c r="G28" i="119"/>
  <c r="D28" i="119"/>
  <c r="G27" i="119"/>
  <c r="D27" i="119"/>
  <c r="V26" i="119"/>
  <c r="G26" i="119"/>
  <c r="D26" i="119"/>
  <c r="V25" i="119"/>
  <c r="G25" i="119"/>
  <c r="D25" i="119"/>
  <c r="V24" i="119"/>
  <c r="G24" i="119"/>
  <c r="D24" i="119"/>
  <c r="V23" i="119"/>
  <c r="G23" i="119"/>
  <c r="D23" i="119"/>
  <c r="V22" i="119"/>
  <c r="G22" i="119"/>
  <c r="D22" i="119"/>
  <c r="V21" i="119"/>
  <c r="G21" i="119"/>
  <c r="D21" i="119"/>
  <c r="V20" i="119"/>
  <c r="G20" i="119"/>
  <c r="D20" i="119"/>
  <c r="V19" i="119"/>
  <c r="G19" i="119"/>
  <c r="D19" i="119"/>
  <c r="V18" i="119"/>
  <c r="G18" i="119"/>
  <c r="D18" i="119"/>
  <c r="V17" i="119"/>
  <c r="G17" i="119"/>
  <c r="D17" i="119"/>
  <c r="V16" i="119"/>
  <c r="D16" i="119"/>
  <c r="G16" i="119" s="1"/>
  <c r="V15" i="119"/>
  <c r="D15" i="119"/>
  <c r="G15" i="119" s="1"/>
  <c r="V14" i="119"/>
  <c r="D14" i="119"/>
  <c r="G14" i="119" s="1"/>
  <c r="V13" i="119"/>
  <c r="L13" i="119"/>
  <c r="M13" i="119" s="1"/>
  <c r="O13" i="119" s="1"/>
  <c r="Q13" i="119" s="1"/>
  <c r="S13" i="119" s="1"/>
  <c r="G13" i="119"/>
  <c r="G29" i="119" s="1"/>
  <c r="D13" i="119"/>
  <c r="V12" i="119"/>
  <c r="D12" i="119"/>
  <c r="G12" i="119" s="1"/>
  <c r="J10" i="119"/>
  <c r="V74" i="118"/>
  <c r="G71" i="118"/>
  <c r="G69" i="118"/>
  <c r="G63" i="118"/>
  <c r="G62" i="118"/>
  <c r="G61" i="118"/>
  <c r="G60" i="118"/>
  <c r="G59" i="118"/>
  <c r="G58" i="118"/>
  <c r="G57" i="118"/>
  <c r="G56" i="118"/>
  <c r="G55" i="118"/>
  <c r="G54" i="118"/>
  <c r="G53" i="118"/>
  <c r="G52" i="118"/>
  <c r="G51" i="118"/>
  <c r="G50" i="118"/>
  <c r="G49" i="118"/>
  <c r="G48" i="118"/>
  <c r="G47" i="118"/>
  <c r="G64" i="118" s="1"/>
  <c r="V76" i="118" s="1"/>
  <c r="G46" i="118"/>
  <c r="G45" i="118"/>
  <c r="G44" i="118"/>
  <c r="G39" i="118"/>
  <c r="D39" i="118"/>
  <c r="G38" i="118"/>
  <c r="D38" i="118"/>
  <c r="G37" i="118"/>
  <c r="D37" i="118"/>
  <c r="G36" i="118"/>
  <c r="D36" i="118"/>
  <c r="G35" i="118"/>
  <c r="D35" i="118"/>
  <c r="D34" i="118"/>
  <c r="G34" i="118" s="1"/>
  <c r="G33" i="118"/>
  <c r="D33" i="118"/>
  <c r="G28" i="118"/>
  <c r="D28" i="118"/>
  <c r="G27" i="118"/>
  <c r="D27" i="118"/>
  <c r="V26" i="118"/>
  <c r="G26" i="118"/>
  <c r="D26" i="118"/>
  <c r="V25" i="118"/>
  <c r="G25" i="118"/>
  <c r="D25" i="118"/>
  <c r="V24" i="118"/>
  <c r="G24" i="118"/>
  <c r="D24" i="118"/>
  <c r="V23" i="118"/>
  <c r="G23" i="118"/>
  <c r="D23" i="118"/>
  <c r="V22" i="118"/>
  <c r="G22" i="118"/>
  <c r="D22" i="118"/>
  <c r="V21" i="118"/>
  <c r="G21" i="118"/>
  <c r="D21" i="118"/>
  <c r="V20" i="118"/>
  <c r="G20" i="118"/>
  <c r="D20" i="118"/>
  <c r="V19" i="118"/>
  <c r="G19" i="118"/>
  <c r="D19" i="118"/>
  <c r="V18" i="118"/>
  <c r="G18" i="118"/>
  <c r="D18" i="118"/>
  <c r="V17" i="118"/>
  <c r="D17" i="118"/>
  <c r="G17" i="118" s="1"/>
  <c r="V16" i="118"/>
  <c r="G16" i="118"/>
  <c r="D16" i="118"/>
  <c r="V15" i="118"/>
  <c r="D15" i="118"/>
  <c r="G15" i="118" s="1"/>
  <c r="V14" i="118"/>
  <c r="G14" i="118"/>
  <c r="D14" i="118"/>
  <c r="V13" i="118"/>
  <c r="S13" i="118"/>
  <c r="Q13" i="118"/>
  <c r="L13" i="118"/>
  <c r="M13" i="118" s="1"/>
  <c r="O13" i="118" s="1"/>
  <c r="G13" i="118"/>
  <c r="D13" i="118"/>
  <c r="V12" i="118"/>
  <c r="D12" i="118"/>
  <c r="G12" i="118" s="1"/>
  <c r="J10" i="118"/>
  <c r="V74" i="117"/>
  <c r="G69" i="117"/>
  <c r="G71" i="117" s="1"/>
  <c r="G63" i="117"/>
  <c r="G62" i="117"/>
  <c r="G61" i="117"/>
  <c r="G60" i="117"/>
  <c r="G59" i="117"/>
  <c r="G58" i="117"/>
  <c r="G57" i="117"/>
  <c r="G56" i="117"/>
  <c r="G55" i="117"/>
  <c r="G54" i="117"/>
  <c r="G53" i="117"/>
  <c r="G52" i="117"/>
  <c r="G51" i="117"/>
  <c r="G50" i="117"/>
  <c r="G49" i="117"/>
  <c r="G48" i="117"/>
  <c r="G47" i="117"/>
  <c r="G46" i="117"/>
  <c r="G45" i="117"/>
  <c r="G44" i="117"/>
  <c r="G39" i="117"/>
  <c r="D39" i="117"/>
  <c r="G38" i="117"/>
  <c r="D38" i="117"/>
  <c r="G37" i="117"/>
  <c r="D37" i="117"/>
  <c r="G36" i="117"/>
  <c r="D36" i="117"/>
  <c r="D35" i="117"/>
  <c r="G35" i="117" s="1"/>
  <c r="D34" i="117"/>
  <c r="G34" i="117" s="1"/>
  <c r="D33" i="117"/>
  <c r="G33" i="117" s="1"/>
  <c r="G28" i="117"/>
  <c r="D28" i="117"/>
  <c r="G27" i="117"/>
  <c r="D27" i="117"/>
  <c r="V26" i="117"/>
  <c r="G26" i="117"/>
  <c r="D26" i="117"/>
  <c r="V25" i="117"/>
  <c r="G25" i="117"/>
  <c r="D25" i="117"/>
  <c r="V24" i="117"/>
  <c r="G24" i="117"/>
  <c r="D24" i="117"/>
  <c r="V23" i="117"/>
  <c r="G23" i="117"/>
  <c r="D23" i="117"/>
  <c r="V22" i="117"/>
  <c r="G22" i="117"/>
  <c r="D22" i="117"/>
  <c r="V21" i="117"/>
  <c r="G21" i="117"/>
  <c r="D21" i="117"/>
  <c r="V20" i="117"/>
  <c r="G20" i="117"/>
  <c r="D20" i="117"/>
  <c r="V19" i="117"/>
  <c r="G19" i="117"/>
  <c r="D19" i="117"/>
  <c r="V18" i="117"/>
  <c r="G18" i="117"/>
  <c r="D18" i="117"/>
  <c r="V17" i="117"/>
  <c r="G17" i="117"/>
  <c r="D17" i="117"/>
  <c r="V16" i="117"/>
  <c r="D16" i="117"/>
  <c r="G16" i="117" s="1"/>
  <c r="V15" i="117"/>
  <c r="D15" i="117"/>
  <c r="G15" i="117" s="1"/>
  <c r="V14" i="117"/>
  <c r="D14" i="117"/>
  <c r="G14" i="117" s="1"/>
  <c r="V13" i="117"/>
  <c r="L13" i="117"/>
  <c r="M13" i="117" s="1"/>
  <c r="O13" i="117" s="1"/>
  <c r="Q13" i="117" s="1"/>
  <c r="S13" i="117" s="1"/>
  <c r="D13" i="117"/>
  <c r="G13" i="117" s="1"/>
  <c r="V12" i="117"/>
  <c r="D12" i="117"/>
  <c r="G12" i="117" s="1"/>
  <c r="G29" i="117" s="1"/>
  <c r="J10" i="117"/>
  <c r="V74" i="116"/>
  <c r="G69" i="116"/>
  <c r="G71" i="116" s="1"/>
  <c r="G63" i="116"/>
  <c r="G62" i="116"/>
  <c r="G61" i="116"/>
  <c r="G60" i="116"/>
  <c r="G59" i="116"/>
  <c r="G58" i="116"/>
  <c r="G57" i="116"/>
  <c r="G56" i="116"/>
  <c r="G55" i="116"/>
  <c r="G54" i="116"/>
  <c r="G53" i="116"/>
  <c r="G52" i="116"/>
  <c r="G51" i="116"/>
  <c r="G50" i="116"/>
  <c r="G49" i="116"/>
  <c r="G48" i="116"/>
  <c r="G47" i="116"/>
  <c r="G46" i="116"/>
  <c r="G45" i="116"/>
  <c r="G44" i="116"/>
  <c r="G64" i="116" s="1"/>
  <c r="V76" i="116" s="1"/>
  <c r="G39" i="116"/>
  <c r="D39" i="116"/>
  <c r="G38" i="116"/>
  <c r="D38" i="116"/>
  <c r="G37" i="116"/>
  <c r="D37" i="116"/>
  <c r="G36" i="116"/>
  <c r="D36" i="116"/>
  <c r="D35" i="116"/>
  <c r="G35" i="116" s="1"/>
  <c r="G40" i="116" s="1"/>
  <c r="G34" i="116"/>
  <c r="D34" i="116"/>
  <c r="G33" i="116"/>
  <c r="D33" i="116"/>
  <c r="G28" i="116"/>
  <c r="D28" i="116"/>
  <c r="G27" i="116"/>
  <c r="D27" i="116"/>
  <c r="V26" i="116"/>
  <c r="G26" i="116"/>
  <c r="D26" i="116"/>
  <c r="V25" i="116"/>
  <c r="G25" i="116"/>
  <c r="D25" i="116"/>
  <c r="V24" i="116"/>
  <c r="G24" i="116"/>
  <c r="D24" i="116"/>
  <c r="V23" i="116"/>
  <c r="G23" i="116"/>
  <c r="D23" i="116"/>
  <c r="V22" i="116"/>
  <c r="G22" i="116"/>
  <c r="D22" i="116"/>
  <c r="V21" i="116"/>
  <c r="G21" i="116"/>
  <c r="D21" i="116"/>
  <c r="V20" i="116"/>
  <c r="G20" i="116"/>
  <c r="G29" i="116" s="1"/>
  <c r="D20" i="116"/>
  <c r="V19" i="116"/>
  <c r="G19" i="116"/>
  <c r="D19" i="116"/>
  <c r="V18" i="116"/>
  <c r="G18" i="116"/>
  <c r="D18" i="116"/>
  <c r="V17" i="116"/>
  <c r="G17" i="116"/>
  <c r="D17" i="116"/>
  <c r="V16" i="116"/>
  <c r="G16" i="116"/>
  <c r="D16" i="116"/>
  <c r="V15" i="116"/>
  <c r="D15" i="116"/>
  <c r="G15" i="116" s="1"/>
  <c r="V14" i="116"/>
  <c r="G14" i="116"/>
  <c r="D14" i="116"/>
  <c r="V13" i="116"/>
  <c r="L13" i="116"/>
  <c r="M13" i="116" s="1"/>
  <c r="O13" i="116" s="1"/>
  <c r="Q13" i="116" s="1"/>
  <c r="S13" i="116" s="1"/>
  <c r="D13" i="116"/>
  <c r="G13" i="116" s="1"/>
  <c r="V12" i="116"/>
  <c r="D12" i="116"/>
  <c r="G12" i="116" s="1"/>
  <c r="J10" i="116"/>
  <c r="V74" i="115"/>
  <c r="G69" i="115"/>
  <c r="G71" i="115" s="1"/>
  <c r="G63" i="115"/>
  <c r="G62" i="115"/>
  <c r="G61" i="115"/>
  <c r="G60" i="115"/>
  <c r="G59" i="115"/>
  <c r="G58" i="115"/>
  <c r="G57" i="115"/>
  <c r="G56" i="115"/>
  <c r="G55" i="115"/>
  <c r="G54" i="115"/>
  <c r="G53" i="115"/>
  <c r="G52" i="115"/>
  <c r="G51" i="115"/>
  <c r="G50" i="115"/>
  <c r="G49" i="115"/>
  <c r="G48" i="115"/>
  <c r="G47" i="115"/>
  <c r="G64" i="115" s="1"/>
  <c r="V76" i="115" s="1"/>
  <c r="G46" i="115"/>
  <c r="G45" i="115"/>
  <c r="G44" i="115"/>
  <c r="G39" i="115"/>
  <c r="D39" i="115"/>
  <c r="G38" i="115"/>
  <c r="D38" i="115"/>
  <c r="G37" i="115"/>
  <c r="D37" i="115"/>
  <c r="G36" i="115"/>
  <c r="D36" i="115"/>
  <c r="D35" i="115"/>
  <c r="G35" i="115" s="1"/>
  <c r="D34" i="115"/>
  <c r="G34" i="115" s="1"/>
  <c r="G40" i="115" s="1"/>
  <c r="G33" i="115"/>
  <c r="D33" i="115"/>
  <c r="G28" i="115"/>
  <c r="D28" i="115"/>
  <c r="G27" i="115"/>
  <c r="D27" i="115"/>
  <c r="V26" i="115"/>
  <c r="G26" i="115"/>
  <c r="D26" i="115"/>
  <c r="V25" i="115"/>
  <c r="G25" i="115"/>
  <c r="D25" i="115"/>
  <c r="V24" i="115"/>
  <c r="G24" i="115"/>
  <c r="D24" i="115"/>
  <c r="V23" i="115"/>
  <c r="G23" i="115"/>
  <c r="D23" i="115"/>
  <c r="V22" i="115"/>
  <c r="G22" i="115"/>
  <c r="D22" i="115"/>
  <c r="V21" i="115"/>
  <c r="G21" i="115"/>
  <c r="D21" i="115"/>
  <c r="V20" i="115"/>
  <c r="G20" i="115"/>
  <c r="D20" i="115"/>
  <c r="V19" i="115"/>
  <c r="G19" i="115"/>
  <c r="D19" i="115"/>
  <c r="V18" i="115"/>
  <c r="G18" i="115"/>
  <c r="D18" i="115"/>
  <c r="V17" i="115"/>
  <c r="G17" i="115"/>
  <c r="D17" i="115"/>
  <c r="V16" i="115"/>
  <c r="G16" i="115"/>
  <c r="D16" i="115"/>
  <c r="V15" i="115"/>
  <c r="G15" i="115"/>
  <c r="D15" i="115"/>
  <c r="V14" i="115"/>
  <c r="D14" i="115"/>
  <c r="G14" i="115" s="1"/>
  <c r="V13" i="115"/>
  <c r="L13" i="115"/>
  <c r="M13" i="115" s="1"/>
  <c r="O13" i="115" s="1"/>
  <c r="Q13" i="115" s="1"/>
  <c r="S13" i="115" s="1"/>
  <c r="D13" i="115"/>
  <c r="G13" i="115" s="1"/>
  <c r="V12" i="115"/>
  <c r="D12" i="115"/>
  <c r="G12" i="115" s="1"/>
  <c r="G29" i="115" s="1"/>
  <c r="J10" i="115"/>
  <c r="V74" i="114"/>
  <c r="G71" i="114"/>
  <c r="G69" i="114"/>
  <c r="G63" i="114"/>
  <c r="G62" i="114"/>
  <c r="G61" i="114"/>
  <c r="G60" i="114"/>
  <c r="G59" i="114"/>
  <c r="G58" i="114"/>
  <c r="G57" i="114"/>
  <c r="G56" i="114"/>
  <c r="G55" i="114"/>
  <c r="G54" i="114"/>
  <c r="G53" i="114"/>
  <c r="G52" i="114"/>
  <c r="G51" i="114"/>
  <c r="G50" i="114"/>
  <c r="G49" i="114"/>
  <c r="G48" i="114"/>
  <c r="G64" i="114" s="1"/>
  <c r="V76" i="114" s="1"/>
  <c r="G47" i="114"/>
  <c r="G46" i="114"/>
  <c r="G45" i="114"/>
  <c r="G44" i="114"/>
  <c r="G39" i="114"/>
  <c r="D39" i="114"/>
  <c r="G38" i="114"/>
  <c r="D38" i="114"/>
  <c r="G37" i="114"/>
  <c r="D37" i="114"/>
  <c r="G36" i="114"/>
  <c r="D36" i="114"/>
  <c r="G35" i="114"/>
  <c r="D35" i="114"/>
  <c r="G34" i="114"/>
  <c r="D34" i="114"/>
  <c r="D33" i="114"/>
  <c r="G33" i="114" s="1"/>
  <c r="G40" i="114" s="1"/>
  <c r="G28" i="114"/>
  <c r="D28" i="114"/>
  <c r="G27" i="114"/>
  <c r="D27" i="114"/>
  <c r="V26" i="114"/>
  <c r="G26" i="114"/>
  <c r="D26" i="114"/>
  <c r="V25" i="114"/>
  <c r="G25" i="114"/>
  <c r="D25" i="114"/>
  <c r="V24" i="114"/>
  <c r="G24" i="114"/>
  <c r="D24" i="114"/>
  <c r="V23" i="114"/>
  <c r="G23" i="114"/>
  <c r="D23" i="114"/>
  <c r="V22" i="114"/>
  <c r="G22" i="114"/>
  <c r="D22" i="114"/>
  <c r="V21" i="114"/>
  <c r="G21" i="114"/>
  <c r="D21" i="114"/>
  <c r="V20" i="114"/>
  <c r="G20" i="114"/>
  <c r="D20" i="114"/>
  <c r="V19" i="114"/>
  <c r="G19" i="114"/>
  <c r="D19" i="114"/>
  <c r="V18" i="114"/>
  <c r="G18" i="114"/>
  <c r="D18" i="114"/>
  <c r="V17" i="114"/>
  <c r="D17" i="114"/>
  <c r="G17" i="114" s="1"/>
  <c r="V16" i="114"/>
  <c r="G16" i="114"/>
  <c r="D16" i="114"/>
  <c r="V15" i="114"/>
  <c r="G15" i="114"/>
  <c r="D15" i="114"/>
  <c r="V14" i="114"/>
  <c r="G14" i="114"/>
  <c r="D14" i="114"/>
  <c r="V13" i="114"/>
  <c r="O13" i="114"/>
  <c r="Q13" i="114" s="1"/>
  <c r="S13" i="114" s="1"/>
  <c r="M13" i="114"/>
  <c r="L13" i="114"/>
  <c r="G13" i="114"/>
  <c r="D13" i="114"/>
  <c r="V12" i="114"/>
  <c r="D12" i="114"/>
  <c r="G12" i="114" s="1"/>
  <c r="J10" i="114"/>
  <c r="V74" i="113"/>
  <c r="G71" i="113"/>
  <c r="G69" i="113"/>
  <c r="G63" i="113"/>
  <c r="G62" i="113"/>
  <c r="G61" i="113"/>
  <c r="G60" i="113"/>
  <c r="G59" i="113"/>
  <c r="G58" i="113"/>
  <c r="G57" i="113"/>
  <c r="G56" i="113"/>
  <c r="G55" i="113"/>
  <c r="G54" i="113"/>
  <c r="G53" i="113"/>
  <c r="G52" i="113"/>
  <c r="G51" i="113"/>
  <c r="G50" i="113"/>
  <c r="G49" i="113"/>
  <c r="G48" i="113"/>
  <c r="G47" i="113"/>
  <c r="G46" i="113"/>
  <c r="G45" i="113"/>
  <c r="G44" i="113"/>
  <c r="G64" i="113" s="1"/>
  <c r="V76" i="113" s="1"/>
  <c r="G39" i="113"/>
  <c r="D39" i="113"/>
  <c r="G38" i="113"/>
  <c r="D38" i="113"/>
  <c r="G37" i="113"/>
  <c r="D37" i="113"/>
  <c r="G36" i="113"/>
  <c r="D36" i="113"/>
  <c r="G35" i="113"/>
  <c r="D35" i="113"/>
  <c r="D34" i="113"/>
  <c r="G34" i="113" s="1"/>
  <c r="D33" i="113"/>
  <c r="G33" i="113" s="1"/>
  <c r="G40" i="113" s="1"/>
  <c r="G28" i="113"/>
  <c r="D28" i="113"/>
  <c r="G27" i="113"/>
  <c r="D27" i="113"/>
  <c r="V26" i="113"/>
  <c r="G26" i="113"/>
  <c r="D26" i="113"/>
  <c r="V25" i="113"/>
  <c r="G25" i="113"/>
  <c r="D25" i="113"/>
  <c r="V24" i="113"/>
  <c r="G24" i="113"/>
  <c r="D24" i="113"/>
  <c r="V23" i="113"/>
  <c r="G23" i="113"/>
  <c r="D23" i="113"/>
  <c r="V22" i="113"/>
  <c r="G22" i="113"/>
  <c r="D22" i="113"/>
  <c r="V21" i="113"/>
  <c r="G21" i="113"/>
  <c r="D21" i="113"/>
  <c r="V20" i="113"/>
  <c r="G20" i="113"/>
  <c r="D20" i="113"/>
  <c r="V19" i="113"/>
  <c r="G19" i="113"/>
  <c r="D19" i="113"/>
  <c r="V18" i="113"/>
  <c r="G18" i="113"/>
  <c r="D18" i="113"/>
  <c r="V17" i="113"/>
  <c r="D17" i="113"/>
  <c r="G17" i="113" s="1"/>
  <c r="V16" i="113"/>
  <c r="D16" i="113"/>
  <c r="G16" i="113" s="1"/>
  <c r="V15" i="113"/>
  <c r="G15" i="113"/>
  <c r="D15" i="113"/>
  <c r="V14" i="113"/>
  <c r="D14" i="113"/>
  <c r="G14" i="113" s="1"/>
  <c r="V13" i="113"/>
  <c r="M13" i="113"/>
  <c r="O13" i="113" s="1"/>
  <c r="Q13" i="113" s="1"/>
  <c r="S13" i="113" s="1"/>
  <c r="L13" i="113"/>
  <c r="D13" i="113"/>
  <c r="G13" i="113" s="1"/>
  <c r="G29" i="113" s="1"/>
  <c r="V12" i="113"/>
  <c r="G12" i="113"/>
  <c r="D12" i="113"/>
  <c r="J10" i="113"/>
  <c r="V74" i="112"/>
  <c r="G69" i="112"/>
  <c r="G71" i="112" s="1"/>
  <c r="G63" i="112"/>
  <c r="G62" i="112"/>
  <c r="G61" i="112"/>
  <c r="G60" i="112"/>
  <c r="G59" i="112"/>
  <c r="G58" i="112"/>
  <c r="G57" i="112"/>
  <c r="G56" i="112"/>
  <c r="G55" i="112"/>
  <c r="G54" i="112"/>
  <c r="G53" i="112"/>
  <c r="G52" i="112"/>
  <c r="G51" i="112"/>
  <c r="G50" i="112"/>
  <c r="G49" i="112"/>
  <c r="G48" i="112"/>
  <c r="G64" i="112" s="1"/>
  <c r="V76" i="112" s="1"/>
  <c r="G47" i="112"/>
  <c r="G46" i="112"/>
  <c r="G45" i="112"/>
  <c r="G44" i="112"/>
  <c r="G39" i="112"/>
  <c r="D39" i="112"/>
  <c r="G38" i="112"/>
  <c r="D38" i="112"/>
  <c r="G37" i="112"/>
  <c r="D37" i="112"/>
  <c r="G36" i="112"/>
  <c r="D36" i="112"/>
  <c r="D35" i="112"/>
  <c r="G35" i="112" s="1"/>
  <c r="G34" i="112"/>
  <c r="D34" i="112"/>
  <c r="G33" i="112"/>
  <c r="D33" i="112"/>
  <c r="G28" i="112"/>
  <c r="D28" i="112"/>
  <c r="G27" i="112"/>
  <c r="D27" i="112"/>
  <c r="V26" i="112"/>
  <c r="G26" i="112"/>
  <c r="D26" i="112"/>
  <c r="V25" i="112"/>
  <c r="G25" i="112"/>
  <c r="D25" i="112"/>
  <c r="V24" i="112"/>
  <c r="G24" i="112"/>
  <c r="D24" i="112"/>
  <c r="V23" i="112"/>
  <c r="G23" i="112"/>
  <c r="D23" i="112"/>
  <c r="V22" i="112"/>
  <c r="G22" i="112"/>
  <c r="D22" i="112"/>
  <c r="V21" i="112"/>
  <c r="G21" i="112"/>
  <c r="D21" i="112"/>
  <c r="V20" i="112"/>
  <c r="G20" i="112"/>
  <c r="D20" i="112"/>
  <c r="V19" i="112"/>
  <c r="G19" i="112"/>
  <c r="D19" i="112"/>
  <c r="V18" i="112"/>
  <c r="G18" i="112"/>
  <c r="D18" i="112"/>
  <c r="V17" i="112"/>
  <c r="D17" i="112"/>
  <c r="G17" i="112" s="1"/>
  <c r="V16" i="112"/>
  <c r="D16" i="112"/>
  <c r="G16" i="112" s="1"/>
  <c r="V15" i="112"/>
  <c r="G15" i="112"/>
  <c r="D15" i="112"/>
  <c r="V14" i="112"/>
  <c r="G14" i="112"/>
  <c r="D14" i="112"/>
  <c r="V13" i="112"/>
  <c r="Q13" i="112"/>
  <c r="S13" i="112" s="1"/>
  <c r="O13" i="112"/>
  <c r="M13" i="112"/>
  <c r="L13" i="112"/>
  <c r="G13" i="112"/>
  <c r="D13" i="112"/>
  <c r="V12" i="112"/>
  <c r="D12" i="112"/>
  <c r="G12" i="112" s="1"/>
  <c r="G29" i="112" s="1"/>
  <c r="J10" i="112"/>
  <c r="V74" i="111"/>
  <c r="G71" i="111"/>
  <c r="G69" i="111"/>
  <c r="G63" i="111"/>
  <c r="G62" i="111"/>
  <c r="G61" i="111"/>
  <c r="G60" i="111"/>
  <c r="G59" i="111"/>
  <c r="G58" i="111"/>
  <c r="G57" i="111"/>
  <c r="G56" i="111"/>
  <c r="G55" i="111"/>
  <c r="G54" i="111"/>
  <c r="G53" i="111"/>
  <c r="G52" i="111"/>
  <c r="G51" i="111"/>
  <c r="G50" i="111"/>
  <c r="G49" i="111"/>
  <c r="G48" i="111"/>
  <c r="G47" i="111"/>
  <c r="G46" i="111"/>
  <c r="G45" i="111"/>
  <c r="G44" i="111"/>
  <c r="G39" i="111"/>
  <c r="D39" i="111"/>
  <c r="G38" i="111"/>
  <c r="D38" i="111"/>
  <c r="G37" i="111"/>
  <c r="D37" i="111"/>
  <c r="G36" i="111"/>
  <c r="D36" i="111"/>
  <c r="D35" i="111"/>
  <c r="G35" i="111" s="1"/>
  <c r="D34" i="111"/>
  <c r="G34" i="111" s="1"/>
  <c r="D33" i="111"/>
  <c r="G33" i="111" s="1"/>
  <c r="G28" i="111"/>
  <c r="D28" i="111"/>
  <c r="G27" i="111"/>
  <c r="D27" i="111"/>
  <c r="V26" i="111"/>
  <c r="G26" i="111"/>
  <c r="D26" i="111"/>
  <c r="V25" i="111"/>
  <c r="G25" i="111"/>
  <c r="D25" i="111"/>
  <c r="V24" i="111"/>
  <c r="G24" i="111"/>
  <c r="D24" i="111"/>
  <c r="V23" i="111"/>
  <c r="G23" i="111"/>
  <c r="D23" i="111"/>
  <c r="V22" i="111"/>
  <c r="G22" i="111"/>
  <c r="D22" i="111"/>
  <c r="V21" i="111"/>
  <c r="G21" i="111"/>
  <c r="D21" i="111"/>
  <c r="V20" i="111"/>
  <c r="G20" i="111"/>
  <c r="D20" i="111"/>
  <c r="V19" i="111"/>
  <c r="G19" i="111"/>
  <c r="D19" i="111"/>
  <c r="V18" i="111"/>
  <c r="G18" i="111"/>
  <c r="D18" i="111"/>
  <c r="V17" i="111"/>
  <c r="D17" i="111"/>
  <c r="G17" i="111" s="1"/>
  <c r="V16" i="111"/>
  <c r="G16" i="111"/>
  <c r="D16" i="111"/>
  <c r="V15" i="111"/>
  <c r="D15" i="111"/>
  <c r="G15" i="111" s="1"/>
  <c r="V14" i="111"/>
  <c r="D14" i="111"/>
  <c r="G14" i="111" s="1"/>
  <c r="V13" i="111"/>
  <c r="M13" i="111"/>
  <c r="O13" i="111" s="1"/>
  <c r="Q13" i="111" s="1"/>
  <c r="S13" i="111" s="1"/>
  <c r="L13" i="111"/>
  <c r="D13" i="111"/>
  <c r="G13" i="111" s="1"/>
  <c r="V12" i="111"/>
  <c r="G12" i="111"/>
  <c r="D12" i="111"/>
  <c r="J10" i="111"/>
  <c r="V74" i="110"/>
  <c r="G69" i="110"/>
  <c r="G71" i="110" s="1"/>
  <c r="G63" i="110"/>
  <c r="G62" i="110"/>
  <c r="G61" i="110"/>
  <c r="G60" i="110"/>
  <c r="G59" i="110"/>
  <c r="G58" i="110"/>
  <c r="G57" i="110"/>
  <c r="G56" i="110"/>
  <c r="G55" i="110"/>
  <c r="G54" i="110"/>
  <c r="G53" i="110"/>
  <c r="G52" i="110"/>
  <c r="G51" i="110"/>
  <c r="G50" i="110"/>
  <c r="G49" i="110"/>
  <c r="G48" i="110"/>
  <c r="G47" i="110"/>
  <c r="G46" i="110"/>
  <c r="G45" i="110"/>
  <c r="G44" i="110"/>
  <c r="G39" i="110"/>
  <c r="D39" i="110"/>
  <c r="G38" i="110"/>
  <c r="D38" i="110"/>
  <c r="G37" i="110"/>
  <c r="D37" i="110"/>
  <c r="G36" i="110"/>
  <c r="D36" i="110"/>
  <c r="D35" i="110"/>
  <c r="G35" i="110" s="1"/>
  <c r="D34" i="110"/>
  <c r="G34" i="110" s="1"/>
  <c r="D33" i="110"/>
  <c r="G33" i="110" s="1"/>
  <c r="G40" i="110" s="1"/>
  <c r="G28" i="110"/>
  <c r="D28" i="110"/>
  <c r="G27" i="110"/>
  <c r="D27" i="110"/>
  <c r="V26" i="110"/>
  <c r="G26" i="110"/>
  <c r="D26" i="110"/>
  <c r="V25" i="110"/>
  <c r="G25" i="110"/>
  <c r="D25" i="110"/>
  <c r="V24" i="110"/>
  <c r="G24" i="110"/>
  <c r="D24" i="110"/>
  <c r="V23" i="110"/>
  <c r="G23" i="110"/>
  <c r="D23" i="110"/>
  <c r="V22" i="110"/>
  <c r="G22" i="110"/>
  <c r="D22" i="110"/>
  <c r="V21" i="110"/>
  <c r="G21" i="110"/>
  <c r="D21" i="110"/>
  <c r="V20" i="110"/>
  <c r="G20" i="110"/>
  <c r="D20" i="110"/>
  <c r="V19" i="110"/>
  <c r="G19" i="110"/>
  <c r="D19" i="110"/>
  <c r="V18" i="110"/>
  <c r="G18" i="110"/>
  <c r="D18" i="110"/>
  <c r="V17" i="110"/>
  <c r="D17" i="110"/>
  <c r="G17" i="110" s="1"/>
  <c r="V16" i="110"/>
  <c r="D16" i="110"/>
  <c r="G16" i="110" s="1"/>
  <c r="V15" i="110"/>
  <c r="D15" i="110"/>
  <c r="G15" i="110" s="1"/>
  <c r="V14" i="110"/>
  <c r="D14" i="110"/>
  <c r="G14" i="110" s="1"/>
  <c r="V13" i="110"/>
  <c r="M13" i="110"/>
  <c r="O13" i="110" s="1"/>
  <c r="Q13" i="110" s="1"/>
  <c r="S13" i="110" s="1"/>
  <c r="L13" i="110"/>
  <c r="D13" i="110"/>
  <c r="G13" i="110" s="1"/>
  <c r="V12" i="110"/>
  <c r="D12" i="110"/>
  <c r="G12" i="110" s="1"/>
  <c r="G29" i="110" s="1"/>
  <c r="J10" i="110"/>
  <c r="V74" i="109"/>
  <c r="G69" i="109"/>
  <c r="G71" i="109" s="1"/>
  <c r="G63" i="109"/>
  <c r="G62" i="109"/>
  <c r="G61" i="109"/>
  <c r="G60" i="109"/>
  <c r="G59" i="109"/>
  <c r="G58" i="109"/>
  <c r="G57" i="109"/>
  <c r="G56" i="109"/>
  <c r="G55" i="109"/>
  <c r="G54" i="109"/>
  <c r="G53" i="109"/>
  <c r="G52" i="109"/>
  <c r="G51" i="109"/>
  <c r="G50" i="109"/>
  <c r="G49" i="109"/>
  <c r="G48" i="109"/>
  <c r="G47" i="109"/>
  <c r="G46" i="109"/>
  <c r="G64" i="109" s="1"/>
  <c r="V76" i="109" s="1"/>
  <c r="G45" i="109"/>
  <c r="G44" i="109"/>
  <c r="G39" i="109"/>
  <c r="D39" i="109"/>
  <c r="G38" i="109"/>
  <c r="D38" i="109"/>
  <c r="G37" i="109"/>
  <c r="D37" i="109"/>
  <c r="G36" i="109"/>
  <c r="D36" i="109"/>
  <c r="G35" i="109"/>
  <c r="D35" i="109"/>
  <c r="D34" i="109"/>
  <c r="G34" i="109" s="1"/>
  <c r="G40" i="109" s="1"/>
  <c r="G33" i="109"/>
  <c r="D33" i="109"/>
  <c r="G28" i="109"/>
  <c r="D28" i="109"/>
  <c r="G27" i="109"/>
  <c r="D27" i="109"/>
  <c r="V26" i="109"/>
  <c r="G26" i="109"/>
  <c r="D26" i="109"/>
  <c r="V25" i="109"/>
  <c r="G25" i="109"/>
  <c r="D25" i="109"/>
  <c r="V24" i="109"/>
  <c r="G24" i="109"/>
  <c r="D24" i="109"/>
  <c r="V23" i="109"/>
  <c r="G23" i="109"/>
  <c r="D23" i="109"/>
  <c r="V22" i="109"/>
  <c r="G22" i="109"/>
  <c r="D22" i="109"/>
  <c r="V21" i="109"/>
  <c r="G21" i="109"/>
  <c r="D21" i="109"/>
  <c r="V20" i="109"/>
  <c r="G20" i="109"/>
  <c r="D20" i="109"/>
  <c r="V19" i="109"/>
  <c r="G19" i="109"/>
  <c r="D19" i="109"/>
  <c r="V18" i="109"/>
  <c r="G18" i="109"/>
  <c r="D18" i="109"/>
  <c r="V17" i="109"/>
  <c r="G17" i="109"/>
  <c r="D17" i="109"/>
  <c r="V16" i="109"/>
  <c r="D16" i="109"/>
  <c r="G16" i="109" s="1"/>
  <c r="V15" i="109"/>
  <c r="D15" i="109"/>
  <c r="G15" i="109" s="1"/>
  <c r="V14" i="109"/>
  <c r="D14" i="109"/>
  <c r="G14" i="109" s="1"/>
  <c r="V13" i="109"/>
  <c r="L13" i="109"/>
  <c r="M13" i="109" s="1"/>
  <c r="O13" i="109" s="1"/>
  <c r="Q13" i="109" s="1"/>
  <c r="S13" i="109" s="1"/>
  <c r="G13" i="109"/>
  <c r="D13" i="109"/>
  <c r="V12" i="109"/>
  <c r="D12" i="109"/>
  <c r="G12" i="109" s="1"/>
  <c r="J10" i="109"/>
  <c r="V74" i="108"/>
  <c r="G69" i="108"/>
  <c r="G71" i="108" s="1"/>
  <c r="G63" i="108"/>
  <c r="G62" i="108"/>
  <c r="G61" i="108"/>
  <c r="G60" i="108"/>
  <c r="G59" i="108"/>
  <c r="G58" i="108"/>
  <c r="G57" i="108"/>
  <c r="G56" i="108"/>
  <c r="G55" i="108"/>
  <c r="G54" i="108"/>
  <c r="G53" i="108"/>
  <c r="G52" i="108"/>
  <c r="G51" i="108"/>
  <c r="G50" i="108"/>
  <c r="G49" i="108"/>
  <c r="G48" i="108"/>
  <c r="G47" i="108"/>
  <c r="G46" i="108"/>
  <c r="G64" i="108" s="1"/>
  <c r="V76" i="108" s="1"/>
  <c r="G45" i="108"/>
  <c r="G44" i="108"/>
  <c r="G39" i="108"/>
  <c r="D39" i="108"/>
  <c r="G38" i="108"/>
  <c r="D38" i="108"/>
  <c r="G37" i="108"/>
  <c r="D37" i="108"/>
  <c r="G36" i="108"/>
  <c r="D36" i="108"/>
  <c r="D35" i="108"/>
  <c r="G35" i="108" s="1"/>
  <c r="D34" i="108"/>
  <c r="G34" i="108" s="1"/>
  <c r="G33" i="108"/>
  <c r="D33" i="108"/>
  <c r="G28" i="108"/>
  <c r="D28" i="108"/>
  <c r="G27" i="108"/>
  <c r="D27" i="108"/>
  <c r="V26" i="108"/>
  <c r="G26" i="108"/>
  <c r="D26" i="108"/>
  <c r="V25" i="108"/>
  <c r="G25" i="108"/>
  <c r="D25" i="108"/>
  <c r="V24" i="108"/>
  <c r="G24" i="108"/>
  <c r="D24" i="108"/>
  <c r="V23" i="108"/>
  <c r="G23" i="108"/>
  <c r="D23" i="108"/>
  <c r="V22" i="108"/>
  <c r="G22" i="108"/>
  <c r="D22" i="108"/>
  <c r="V21" i="108"/>
  <c r="G21" i="108"/>
  <c r="D21" i="108"/>
  <c r="V20" i="108"/>
  <c r="G20" i="108"/>
  <c r="D20" i="108"/>
  <c r="V19" i="108"/>
  <c r="G19" i="108"/>
  <c r="D19" i="108"/>
  <c r="V18" i="108"/>
  <c r="G18" i="108"/>
  <c r="D18" i="108"/>
  <c r="V17" i="108"/>
  <c r="G17" i="108"/>
  <c r="D17" i="108"/>
  <c r="V16" i="108"/>
  <c r="G16" i="108"/>
  <c r="D16" i="108"/>
  <c r="V15" i="108"/>
  <c r="D15" i="108"/>
  <c r="G15" i="108" s="1"/>
  <c r="V14" i="108"/>
  <c r="D14" i="108"/>
  <c r="G14" i="108" s="1"/>
  <c r="V13" i="108"/>
  <c r="S13" i="108"/>
  <c r="Q13" i="108"/>
  <c r="L13" i="108"/>
  <c r="M13" i="108" s="1"/>
  <c r="O13" i="108" s="1"/>
  <c r="D13" i="108"/>
  <c r="G13" i="108" s="1"/>
  <c r="V12" i="108"/>
  <c r="D12" i="108"/>
  <c r="G12" i="108" s="1"/>
  <c r="G29" i="108" s="1"/>
  <c r="J10" i="108"/>
  <c r="V74" i="107"/>
  <c r="G69" i="107"/>
  <c r="G71" i="107" s="1"/>
  <c r="G63" i="107"/>
  <c r="G62" i="107"/>
  <c r="G61" i="107"/>
  <c r="G60" i="107"/>
  <c r="G59" i="107"/>
  <c r="G58" i="107"/>
  <c r="G57" i="107"/>
  <c r="G56" i="107"/>
  <c r="G55" i="107"/>
  <c r="G54" i="107"/>
  <c r="G53" i="107"/>
  <c r="G52" i="107"/>
  <c r="G51" i="107"/>
  <c r="G50" i="107"/>
  <c r="G49" i="107"/>
  <c r="G48" i="107"/>
  <c r="G47" i="107"/>
  <c r="G46" i="107"/>
  <c r="G45" i="107"/>
  <c r="G44" i="107"/>
  <c r="G64" i="107" s="1"/>
  <c r="V76" i="107" s="1"/>
  <c r="G39" i="107"/>
  <c r="D39" i="107"/>
  <c r="G38" i="107"/>
  <c r="D38" i="107"/>
  <c r="G37" i="107"/>
  <c r="D37" i="107"/>
  <c r="G36" i="107"/>
  <c r="D36" i="107"/>
  <c r="D35" i="107"/>
  <c r="G35" i="107" s="1"/>
  <c r="G34" i="107"/>
  <c r="D34" i="107"/>
  <c r="D33" i="107"/>
  <c r="G33" i="107" s="1"/>
  <c r="G40" i="107" s="1"/>
  <c r="G28" i="107"/>
  <c r="D28" i="107"/>
  <c r="G27" i="107"/>
  <c r="D27" i="107"/>
  <c r="V26" i="107"/>
  <c r="G26" i="107"/>
  <c r="D26" i="107"/>
  <c r="V25" i="107"/>
  <c r="G25" i="107"/>
  <c r="D25" i="107"/>
  <c r="V24" i="107"/>
  <c r="G24" i="107"/>
  <c r="D24" i="107"/>
  <c r="V23" i="107"/>
  <c r="G23" i="107"/>
  <c r="D23" i="107"/>
  <c r="V22" i="107"/>
  <c r="G22" i="107"/>
  <c r="D22" i="107"/>
  <c r="V21" i="107"/>
  <c r="G21" i="107"/>
  <c r="D21" i="107"/>
  <c r="V20" i="107"/>
  <c r="G20" i="107"/>
  <c r="D20" i="107"/>
  <c r="V19" i="107"/>
  <c r="G19" i="107"/>
  <c r="D19" i="107"/>
  <c r="V18" i="107"/>
  <c r="G18" i="107"/>
  <c r="D18" i="107"/>
  <c r="V17" i="107"/>
  <c r="G17" i="107"/>
  <c r="D17" i="107"/>
  <c r="V16" i="107"/>
  <c r="G16" i="107"/>
  <c r="D16" i="107"/>
  <c r="V15" i="107"/>
  <c r="D15" i="107"/>
  <c r="G15" i="107" s="1"/>
  <c r="V14" i="107"/>
  <c r="D14" i="107"/>
  <c r="G14" i="107" s="1"/>
  <c r="V13" i="107"/>
  <c r="M13" i="107"/>
  <c r="O13" i="107" s="1"/>
  <c r="Q13" i="107" s="1"/>
  <c r="S13" i="107" s="1"/>
  <c r="L13" i="107"/>
  <c r="D13" i="107"/>
  <c r="G13" i="107" s="1"/>
  <c r="V12" i="107"/>
  <c r="D12" i="107"/>
  <c r="G12" i="107" s="1"/>
  <c r="J10" i="107"/>
  <c r="V74" i="106"/>
  <c r="G69" i="106"/>
  <c r="G71" i="106" s="1"/>
  <c r="G63" i="106"/>
  <c r="G62" i="106"/>
  <c r="G61" i="106"/>
  <c r="G60" i="106"/>
  <c r="G59" i="106"/>
  <c r="G58" i="106"/>
  <c r="G57" i="106"/>
  <c r="G56" i="106"/>
  <c r="G55" i="106"/>
  <c r="G54" i="106"/>
  <c r="G53" i="106"/>
  <c r="G52" i="106"/>
  <c r="G51" i="106"/>
  <c r="G50" i="106"/>
  <c r="G49" i="106"/>
  <c r="G48" i="106"/>
  <c r="G64" i="106" s="1"/>
  <c r="V76" i="106" s="1"/>
  <c r="G47" i="106"/>
  <c r="G46" i="106"/>
  <c r="G45" i="106"/>
  <c r="G44" i="106"/>
  <c r="G39" i="106"/>
  <c r="D39" i="106"/>
  <c r="G38" i="106"/>
  <c r="D38" i="106"/>
  <c r="G37" i="106"/>
  <c r="D37" i="106"/>
  <c r="G36" i="106"/>
  <c r="D36" i="106"/>
  <c r="G35" i="106"/>
  <c r="D35" i="106"/>
  <c r="G34" i="106"/>
  <c r="D34" i="106"/>
  <c r="D33" i="106"/>
  <c r="G33" i="106" s="1"/>
  <c r="G28" i="106"/>
  <c r="D28" i="106"/>
  <c r="G27" i="106"/>
  <c r="D27" i="106"/>
  <c r="V26" i="106"/>
  <c r="G26" i="106"/>
  <c r="D26" i="106"/>
  <c r="V25" i="106"/>
  <c r="G25" i="106"/>
  <c r="D25" i="106"/>
  <c r="V24" i="106"/>
  <c r="G24" i="106"/>
  <c r="D24" i="106"/>
  <c r="V23" i="106"/>
  <c r="G23" i="106"/>
  <c r="D23" i="106"/>
  <c r="V22" i="106"/>
  <c r="G22" i="106"/>
  <c r="D22" i="106"/>
  <c r="V21" i="106"/>
  <c r="G21" i="106"/>
  <c r="D21" i="106"/>
  <c r="V20" i="106"/>
  <c r="G20" i="106"/>
  <c r="D20" i="106"/>
  <c r="V19" i="106"/>
  <c r="G19" i="106"/>
  <c r="D19" i="106"/>
  <c r="V18" i="106"/>
  <c r="G18" i="106"/>
  <c r="D18" i="106"/>
  <c r="V17" i="106"/>
  <c r="D17" i="106"/>
  <c r="G17" i="106" s="1"/>
  <c r="V16" i="106"/>
  <c r="G16" i="106"/>
  <c r="D16" i="106"/>
  <c r="V15" i="106"/>
  <c r="G15" i="106"/>
  <c r="D15" i="106"/>
  <c r="V14" i="106"/>
  <c r="G14" i="106"/>
  <c r="D14" i="106"/>
  <c r="V13" i="106"/>
  <c r="O13" i="106"/>
  <c r="Q13" i="106" s="1"/>
  <c r="S13" i="106" s="1"/>
  <c r="M13" i="106"/>
  <c r="L13" i="106"/>
  <c r="G13" i="106"/>
  <c r="D13" i="106"/>
  <c r="V12" i="106"/>
  <c r="D12" i="106"/>
  <c r="G12" i="106" s="1"/>
  <c r="J10" i="106"/>
  <c r="V74" i="105"/>
  <c r="G71" i="105"/>
  <c r="G69" i="105"/>
  <c r="G63" i="105"/>
  <c r="G62" i="105"/>
  <c r="G61" i="105"/>
  <c r="G60" i="105"/>
  <c r="G59" i="105"/>
  <c r="G58" i="105"/>
  <c r="G57" i="105"/>
  <c r="G56" i="105"/>
  <c r="G55" i="105"/>
  <c r="G54" i="105"/>
  <c r="G53" i="105"/>
  <c r="G52" i="105"/>
  <c r="G51" i="105"/>
  <c r="G50" i="105"/>
  <c r="G49" i="105"/>
  <c r="G48" i="105"/>
  <c r="G47" i="105"/>
  <c r="G46" i="105"/>
  <c r="G45" i="105"/>
  <c r="G44" i="105"/>
  <c r="G39" i="105"/>
  <c r="D39" i="105"/>
  <c r="G38" i="105"/>
  <c r="D38" i="105"/>
  <c r="G37" i="105"/>
  <c r="D37" i="105"/>
  <c r="G36" i="105"/>
  <c r="D36" i="105"/>
  <c r="G35" i="105"/>
  <c r="D35" i="105"/>
  <c r="D34" i="105"/>
  <c r="G34" i="105" s="1"/>
  <c r="D33" i="105"/>
  <c r="G33" i="105" s="1"/>
  <c r="G40" i="105" s="1"/>
  <c r="G28" i="105"/>
  <c r="D28" i="105"/>
  <c r="G27" i="105"/>
  <c r="D27" i="105"/>
  <c r="V26" i="105"/>
  <c r="G26" i="105"/>
  <c r="D26" i="105"/>
  <c r="V25" i="105"/>
  <c r="G25" i="105"/>
  <c r="D25" i="105"/>
  <c r="V24" i="105"/>
  <c r="G24" i="105"/>
  <c r="D24" i="105"/>
  <c r="V23" i="105"/>
  <c r="G23" i="105"/>
  <c r="D23" i="105"/>
  <c r="V22" i="105"/>
  <c r="G22" i="105"/>
  <c r="D22" i="105"/>
  <c r="V21" i="105"/>
  <c r="G21" i="105"/>
  <c r="D21" i="105"/>
  <c r="V20" i="105"/>
  <c r="G20" i="105"/>
  <c r="D20" i="105"/>
  <c r="V19" i="105"/>
  <c r="G19" i="105"/>
  <c r="D19" i="105"/>
  <c r="V18" i="105"/>
  <c r="G18" i="105"/>
  <c r="D18" i="105"/>
  <c r="V17" i="105"/>
  <c r="D17" i="105"/>
  <c r="G17" i="105" s="1"/>
  <c r="V16" i="105"/>
  <c r="D16" i="105"/>
  <c r="G16" i="105" s="1"/>
  <c r="V15" i="105"/>
  <c r="G15" i="105"/>
  <c r="D15" i="105"/>
  <c r="V14" i="105"/>
  <c r="G14" i="105"/>
  <c r="D14" i="105"/>
  <c r="V13" i="105"/>
  <c r="L13" i="105"/>
  <c r="M13" i="105" s="1"/>
  <c r="O13" i="105" s="1"/>
  <c r="Q13" i="105" s="1"/>
  <c r="S13" i="105" s="1"/>
  <c r="G13" i="105"/>
  <c r="D13" i="105"/>
  <c r="V12" i="105"/>
  <c r="D12" i="105"/>
  <c r="G12" i="105" s="1"/>
  <c r="G29" i="105" s="1"/>
  <c r="J10" i="105"/>
  <c r="V74" i="104"/>
  <c r="G71" i="104"/>
  <c r="G69" i="104"/>
  <c r="G63" i="104"/>
  <c r="G62" i="104"/>
  <c r="G61" i="104"/>
  <c r="G60" i="104"/>
  <c r="G59" i="104"/>
  <c r="G58" i="104"/>
  <c r="G57" i="104"/>
  <c r="G56" i="104"/>
  <c r="G55" i="104"/>
  <c r="G54" i="104"/>
  <c r="G53" i="104"/>
  <c r="G52" i="104"/>
  <c r="G51" i="104"/>
  <c r="G50" i="104"/>
  <c r="G49" i="104"/>
  <c r="G48" i="104"/>
  <c r="G47" i="104"/>
  <c r="G46" i="104"/>
  <c r="G45" i="104"/>
  <c r="G44" i="104"/>
  <c r="G39" i="104"/>
  <c r="D39" i="104"/>
  <c r="G38" i="104"/>
  <c r="D38" i="104"/>
  <c r="G37" i="104"/>
  <c r="D37" i="104"/>
  <c r="G36" i="104"/>
  <c r="D36" i="104"/>
  <c r="G35" i="104"/>
  <c r="D35" i="104"/>
  <c r="D34" i="104"/>
  <c r="G34" i="104" s="1"/>
  <c r="G40" i="104" s="1"/>
  <c r="D33" i="104"/>
  <c r="G33" i="104" s="1"/>
  <c r="G28" i="104"/>
  <c r="D28" i="104"/>
  <c r="G27" i="104"/>
  <c r="D27" i="104"/>
  <c r="V26" i="104"/>
  <c r="G26" i="104"/>
  <c r="D26" i="104"/>
  <c r="V25" i="104"/>
  <c r="G25" i="104"/>
  <c r="D25" i="104"/>
  <c r="V24" i="104"/>
  <c r="G24" i="104"/>
  <c r="D24" i="104"/>
  <c r="V23" i="104"/>
  <c r="G23" i="104"/>
  <c r="D23" i="104"/>
  <c r="V22" i="104"/>
  <c r="G22" i="104"/>
  <c r="D22" i="104"/>
  <c r="V21" i="104"/>
  <c r="G21" i="104"/>
  <c r="D21" i="104"/>
  <c r="V20" i="104"/>
  <c r="G20" i="104"/>
  <c r="D20" i="104"/>
  <c r="V19" i="104"/>
  <c r="G19" i="104"/>
  <c r="D19" i="104"/>
  <c r="V18" i="104"/>
  <c r="D18" i="104"/>
  <c r="G18" i="104" s="1"/>
  <c r="V17" i="104"/>
  <c r="D17" i="104"/>
  <c r="G17" i="104" s="1"/>
  <c r="V16" i="104"/>
  <c r="G16" i="104"/>
  <c r="D16" i="104"/>
  <c r="V15" i="104"/>
  <c r="D15" i="104"/>
  <c r="G15" i="104" s="1"/>
  <c r="V14" i="104"/>
  <c r="G14" i="104"/>
  <c r="D14" i="104"/>
  <c r="V13" i="104"/>
  <c r="S13" i="104"/>
  <c r="M13" i="104"/>
  <c r="O13" i="104" s="1"/>
  <c r="Q13" i="104" s="1"/>
  <c r="L13" i="104"/>
  <c r="G13" i="104"/>
  <c r="D13" i="104"/>
  <c r="V12" i="104"/>
  <c r="G12" i="104"/>
  <c r="G29" i="104" s="1"/>
  <c r="D12" i="104"/>
  <c r="J10" i="104"/>
  <c r="V74" i="103"/>
  <c r="G69" i="103"/>
  <c r="G71" i="103" s="1"/>
  <c r="G63" i="103"/>
  <c r="G62" i="103"/>
  <c r="G61" i="103"/>
  <c r="G60" i="103"/>
  <c r="G59" i="103"/>
  <c r="G58" i="103"/>
  <c r="G57" i="103"/>
  <c r="G56" i="103"/>
  <c r="G55" i="103"/>
  <c r="G54" i="103"/>
  <c r="G53" i="103"/>
  <c r="G52" i="103"/>
  <c r="G51" i="103"/>
  <c r="G50" i="103"/>
  <c r="G49" i="103"/>
  <c r="G48" i="103"/>
  <c r="G64" i="103" s="1"/>
  <c r="V76" i="103" s="1"/>
  <c r="G47" i="103"/>
  <c r="G46" i="103"/>
  <c r="G45" i="103"/>
  <c r="G44" i="103"/>
  <c r="G39" i="103"/>
  <c r="D39" i="103"/>
  <c r="G38" i="103"/>
  <c r="D38" i="103"/>
  <c r="G37" i="103"/>
  <c r="D37" i="103"/>
  <c r="G36" i="103"/>
  <c r="D36" i="103"/>
  <c r="D35" i="103"/>
  <c r="G35" i="103" s="1"/>
  <c r="G34" i="103"/>
  <c r="D34" i="103"/>
  <c r="D33" i="103"/>
  <c r="G33" i="103" s="1"/>
  <c r="G40" i="103" s="1"/>
  <c r="G28" i="103"/>
  <c r="D28" i="103"/>
  <c r="G27" i="103"/>
  <c r="D27" i="103"/>
  <c r="V26" i="103"/>
  <c r="G26" i="103"/>
  <c r="D26" i="103"/>
  <c r="V25" i="103"/>
  <c r="G25" i="103"/>
  <c r="D25" i="103"/>
  <c r="V24" i="103"/>
  <c r="G24" i="103"/>
  <c r="D24" i="103"/>
  <c r="V23" i="103"/>
  <c r="G23" i="103"/>
  <c r="D23" i="103"/>
  <c r="V22" i="103"/>
  <c r="G22" i="103"/>
  <c r="D22" i="103"/>
  <c r="V21" i="103"/>
  <c r="G21" i="103"/>
  <c r="D21" i="103"/>
  <c r="V20" i="103"/>
  <c r="G20" i="103"/>
  <c r="D20" i="103"/>
  <c r="V19" i="103"/>
  <c r="G19" i="103"/>
  <c r="D19" i="103"/>
  <c r="V18" i="103"/>
  <c r="D18" i="103"/>
  <c r="G18" i="103" s="1"/>
  <c r="V17" i="103"/>
  <c r="D17" i="103"/>
  <c r="G17" i="103" s="1"/>
  <c r="V16" i="103"/>
  <c r="G16" i="103"/>
  <c r="D16" i="103"/>
  <c r="V15" i="103"/>
  <c r="G15" i="103"/>
  <c r="D15" i="103"/>
  <c r="V14" i="103"/>
  <c r="D14" i="103"/>
  <c r="G14" i="103" s="1"/>
  <c r="V13" i="103"/>
  <c r="M13" i="103"/>
  <c r="O13" i="103" s="1"/>
  <c r="Q13" i="103" s="1"/>
  <c r="S13" i="103" s="1"/>
  <c r="L13" i="103"/>
  <c r="D13" i="103"/>
  <c r="G13" i="103" s="1"/>
  <c r="V12" i="103"/>
  <c r="G12" i="103"/>
  <c r="G29" i="103" s="1"/>
  <c r="D12" i="103"/>
  <c r="J10" i="103"/>
  <c r="V74" i="102"/>
  <c r="G71" i="102"/>
  <c r="G69" i="102"/>
  <c r="G63" i="102"/>
  <c r="G62" i="102"/>
  <c r="G61" i="102"/>
  <c r="G60" i="102"/>
  <c r="G59" i="102"/>
  <c r="G58" i="102"/>
  <c r="G57" i="102"/>
  <c r="G56" i="102"/>
  <c r="G55" i="102"/>
  <c r="G54" i="102"/>
  <c r="G53" i="102"/>
  <c r="G52" i="102"/>
  <c r="G51" i="102"/>
  <c r="G50" i="102"/>
  <c r="G49" i="102"/>
  <c r="G48" i="102"/>
  <c r="G47" i="102"/>
  <c r="G46" i="102"/>
  <c r="G45" i="102"/>
  <c r="G44" i="102"/>
  <c r="G39" i="102"/>
  <c r="D39" i="102"/>
  <c r="G38" i="102"/>
  <c r="D38" i="102"/>
  <c r="G37" i="102"/>
  <c r="D37" i="102"/>
  <c r="G36" i="102"/>
  <c r="D36" i="102"/>
  <c r="G35" i="102"/>
  <c r="D35" i="102"/>
  <c r="D34" i="102"/>
  <c r="G34" i="102" s="1"/>
  <c r="G33" i="102"/>
  <c r="D33" i="102"/>
  <c r="G28" i="102"/>
  <c r="D28" i="102"/>
  <c r="G27" i="102"/>
  <c r="D27" i="102"/>
  <c r="V26" i="102"/>
  <c r="G26" i="102"/>
  <c r="D26" i="102"/>
  <c r="V25" i="102"/>
  <c r="G25" i="102"/>
  <c r="D25" i="102"/>
  <c r="V24" i="102"/>
  <c r="G24" i="102"/>
  <c r="D24" i="102"/>
  <c r="V23" i="102"/>
  <c r="G23" i="102"/>
  <c r="D23" i="102"/>
  <c r="V22" i="102"/>
  <c r="G22" i="102"/>
  <c r="D22" i="102"/>
  <c r="V21" i="102"/>
  <c r="G21" i="102"/>
  <c r="D21" i="102"/>
  <c r="V20" i="102"/>
  <c r="G20" i="102"/>
  <c r="D20" i="102"/>
  <c r="V19" i="102"/>
  <c r="G19" i="102"/>
  <c r="D19" i="102"/>
  <c r="V18" i="102"/>
  <c r="G18" i="102"/>
  <c r="D18" i="102"/>
  <c r="V17" i="102"/>
  <c r="D17" i="102"/>
  <c r="G17" i="102" s="1"/>
  <c r="V16" i="102"/>
  <c r="D16" i="102"/>
  <c r="G16" i="102" s="1"/>
  <c r="V15" i="102"/>
  <c r="G15" i="102"/>
  <c r="D15" i="102"/>
  <c r="V14" i="102"/>
  <c r="G14" i="102"/>
  <c r="D14" i="102"/>
  <c r="V13" i="102"/>
  <c r="M13" i="102"/>
  <c r="O13" i="102" s="1"/>
  <c r="Q13" i="102" s="1"/>
  <c r="S13" i="102" s="1"/>
  <c r="L13" i="102"/>
  <c r="D13" i="102"/>
  <c r="G13" i="102" s="1"/>
  <c r="V12" i="102"/>
  <c r="D12" i="102"/>
  <c r="G12" i="102" s="1"/>
  <c r="G29" i="102" s="1"/>
  <c r="J10" i="102"/>
  <c r="V74" i="101"/>
  <c r="G71" i="101"/>
  <c r="G69" i="101"/>
  <c r="G63" i="101"/>
  <c r="G62" i="101"/>
  <c r="G61" i="101"/>
  <c r="G60" i="101"/>
  <c r="G59" i="101"/>
  <c r="G58" i="101"/>
  <c r="G57" i="101"/>
  <c r="G56" i="101"/>
  <c r="G55" i="101"/>
  <c r="G54" i="101"/>
  <c r="G53" i="101"/>
  <c r="G52" i="101"/>
  <c r="G51" i="101"/>
  <c r="G50" i="101"/>
  <c r="G49" i="101"/>
  <c r="G48" i="101"/>
  <c r="G47" i="101"/>
  <c r="G46" i="101"/>
  <c r="G64" i="101" s="1"/>
  <c r="V76" i="101" s="1"/>
  <c r="G45" i="101"/>
  <c r="G44" i="101"/>
  <c r="G39" i="101"/>
  <c r="D39" i="101"/>
  <c r="G38" i="101"/>
  <c r="D38" i="101"/>
  <c r="G37" i="101"/>
  <c r="D37" i="101"/>
  <c r="G36" i="101"/>
  <c r="D36" i="101"/>
  <c r="D35" i="101"/>
  <c r="G35" i="101" s="1"/>
  <c r="D34" i="101"/>
  <c r="G34" i="101" s="1"/>
  <c r="G33" i="101"/>
  <c r="D33" i="101"/>
  <c r="G28" i="101"/>
  <c r="D28" i="101"/>
  <c r="G27" i="101"/>
  <c r="D27" i="101"/>
  <c r="V26" i="101"/>
  <c r="G26" i="101"/>
  <c r="D26" i="101"/>
  <c r="V25" i="101"/>
  <c r="G25" i="101"/>
  <c r="D25" i="101"/>
  <c r="V24" i="101"/>
  <c r="G24" i="101"/>
  <c r="D24" i="101"/>
  <c r="V23" i="101"/>
  <c r="G23" i="101"/>
  <c r="D23" i="101"/>
  <c r="V22" i="101"/>
  <c r="G22" i="101"/>
  <c r="D22" i="101"/>
  <c r="V21" i="101"/>
  <c r="G21" i="101"/>
  <c r="D21" i="101"/>
  <c r="V20" i="101"/>
  <c r="G20" i="101"/>
  <c r="D20" i="101"/>
  <c r="V19" i="101"/>
  <c r="G19" i="101"/>
  <c r="D19" i="101"/>
  <c r="V18" i="101"/>
  <c r="G18" i="101"/>
  <c r="D18" i="101"/>
  <c r="V17" i="101"/>
  <c r="D17" i="101"/>
  <c r="G17" i="101" s="1"/>
  <c r="V16" i="101"/>
  <c r="D16" i="101"/>
  <c r="G16" i="101" s="1"/>
  <c r="V15" i="101"/>
  <c r="D15" i="101"/>
  <c r="G15" i="101" s="1"/>
  <c r="V14" i="101"/>
  <c r="G14" i="101"/>
  <c r="D14" i="101"/>
  <c r="V13" i="101"/>
  <c r="L13" i="101"/>
  <c r="M13" i="101" s="1"/>
  <c r="O13" i="101" s="1"/>
  <c r="Q13" i="101" s="1"/>
  <c r="S13" i="101" s="1"/>
  <c r="D13" i="101"/>
  <c r="G13" i="101" s="1"/>
  <c r="V12" i="101"/>
  <c r="D12" i="101"/>
  <c r="G12" i="101" s="1"/>
  <c r="J10" i="101"/>
  <c r="V74" i="100"/>
  <c r="G69" i="100"/>
  <c r="G71" i="100" s="1"/>
  <c r="G63" i="100"/>
  <c r="G62" i="100"/>
  <c r="G61" i="100"/>
  <c r="G60" i="100"/>
  <c r="G59" i="100"/>
  <c r="G58" i="100"/>
  <c r="G57" i="100"/>
  <c r="G56" i="100"/>
  <c r="G55" i="100"/>
  <c r="G54" i="100"/>
  <c r="G53" i="100"/>
  <c r="G52" i="100"/>
  <c r="G51" i="100"/>
  <c r="G50" i="100"/>
  <c r="G49" i="100"/>
  <c r="G48" i="100"/>
  <c r="G64" i="100" s="1"/>
  <c r="V76" i="100" s="1"/>
  <c r="G47" i="100"/>
  <c r="G46" i="100"/>
  <c r="G45" i="100"/>
  <c r="G44" i="100"/>
  <c r="G39" i="100"/>
  <c r="D39" i="100"/>
  <c r="G38" i="100"/>
  <c r="D38" i="100"/>
  <c r="G37" i="100"/>
  <c r="D37" i="100"/>
  <c r="G36" i="100"/>
  <c r="D36" i="100"/>
  <c r="D35" i="100"/>
  <c r="G35" i="100" s="1"/>
  <c r="D34" i="100"/>
  <c r="G34" i="100" s="1"/>
  <c r="G40" i="100" s="1"/>
  <c r="G33" i="100"/>
  <c r="D33" i="100"/>
  <c r="G28" i="100"/>
  <c r="D28" i="100"/>
  <c r="G27" i="100"/>
  <c r="D27" i="100"/>
  <c r="V26" i="100"/>
  <c r="G26" i="100"/>
  <c r="D26" i="100"/>
  <c r="V25" i="100"/>
  <c r="G25" i="100"/>
  <c r="D25" i="100"/>
  <c r="V24" i="100"/>
  <c r="G24" i="100"/>
  <c r="D24" i="100"/>
  <c r="V23" i="100"/>
  <c r="G23" i="100"/>
  <c r="D23" i="100"/>
  <c r="V22" i="100"/>
  <c r="G22" i="100"/>
  <c r="D22" i="100"/>
  <c r="V21" i="100"/>
  <c r="G21" i="100"/>
  <c r="D21" i="100"/>
  <c r="V20" i="100"/>
  <c r="G20" i="100"/>
  <c r="D20" i="100"/>
  <c r="V19" i="100"/>
  <c r="G19" i="100"/>
  <c r="D19" i="100"/>
  <c r="V18" i="100"/>
  <c r="G18" i="100"/>
  <c r="D18" i="100"/>
  <c r="V17" i="100"/>
  <c r="G17" i="100"/>
  <c r="D17" i="100"/>
  <c r="V16" i="100"/>
  <c r="D16" i="100"/>
  <c r="G16" i="100" s="1"/>
  <c r="V15" i="100"/>
  <c r="D15" i="100"/>
  <c r="G15" i="100" s="1"/>
  <c r="V14" i="100"/>
  <c r="D14" i="100"/>
  <c r="G14" i="100" s="1"/>
  <c r="V13" i="100"/>
  <c r="M13" i="100"/>
  <c r="O13" i="100" s="1"/>
  <c r="Q13" i="100" s="1"/>
  <c r="S13" i="100" s="1"/>
  <c r="L13" i="100"/>
  <c r="D13" i="100"/>
  <c r="G13" i="100" s="1"/>
  <c r="V12" i="100"/>
  <c r="D12" i="100"/>
  <c r="G12" i="100" s="1"/>
  <c r="G29" i="100" s="1"/>
  <c r="J10" i="100"/>
  <c r="V74" i="99"/>
  <c r="G69" i="99"/>
  <c r="G71" i="99" s="1"/>
  <c r="G63" i="99"/>
  <c r="G62" i="99"/>
  <c r="G61" i="99"/>
  <c r="G60" i="99"/>
  <c r="G59" i="99"/>
  <c r="G58" i="99"/>
  <c r="G57" i="99"/>
  <c r="G56" i="99"/>
  <c r="G55" i="99"/>
  <c r="G54" i="99"/>
  <c r="G53" i="99"/>
  <c r="G52" i="99"/>
  <c r="G51" i="99"/>
  <c r="G50" i="99"/>
  <c r="G49" i="99"/>
  <c r="G48" i="99"/>
  <c r="G64" i="99" s="1"/>
  <c r="V76" i="99" s="1"/>
  <c r="G47" i="99"/>
  <c r="G46" i="99"/>
  <c r="G45" i="99"/>
  <c r="G44" i="99"/>
  <c r="G39" i="99"/>
  <c r="D39" i="99"/>
  <c r="G38" i="99"/>
  <c r="D38" i="99"/>
  <c r="G37" i="99"/>
  <c r="D37" i="99"/>
  <c r="G36" i="99"/>
  <c r="D36" i="99"/>
  <c r="D35" i="99"/>
  <c r="G35" i="99" s="1"/>
  <c r="G34" i="99"/>
  <c r="D34" i="99"/>
  <c r="D33" i="99"/>
  <c r="G33" i="99" s="1"/>
  <c r="G28" i="99"/>
  <c r="D28" i="99"/>
  <c r="G27" i="99"/>
  <c r="D27" i="99"/>
  <c r="V26" i="99"/>
  <c r="G26" i="99"/>
  <c r="D26" i="99"/>
  <c r="V25" i="99"/>
  <c r="G25" i="99"/>
  <c r="D25" i="99"/>
  <c r="V24" i="99"/>
  <c r="G24" i="99"/>
  <c r="D24" i="99"/>
  <c r="V23" i="99"/>
  <c r="G23" i="99"/>
  <c r="D23" i="99"/>
  <c r="V22" i="99"/>
  <c r="G22" i="99"/>
  <c r="D22" i="99"/>
  <c r="V21" i="99"/>
  <c r="G21" i="99"/>
  <c r="D21" i="99"/>
  <c r="V20" i="99"/>
  <c r="G20" i="99"/>
  <c r="D20" i="99"/>
  <c r="V19" i="99"/>
  <c r="G19" i="99"/>
  <c r="D19" i="99"/>
  <c r="V18" i="99"/>
  <c r="D18" i="99"/>
  <c r="G18" i="99" s="1"/>
  <c r="V17" i="99"/>
  <c r="G17" i="99"/>
  <c r="D17" i="99"/>
  <c r="V16" i="99"/>
  <c r="G16" i="99"/>
  <c r="D16" i="99"/>
  <c r="V15" i="99"/>
  <c r="D15" i="99"/>
  <c r="G15" i="99" s="1"/>
  <c r="V14" i="99"/>
  <c r="D14" i="99"/>
  <c r="G14" i="99" s="1"/>
  <c r="V13" i="99"/>
  <c r="M13" i="99"/>
  <c r="O13" i="99" s="1"/>
  <c r="Q13" i="99" s="1"/>
  <c r="S13" i="99" s="1"/>
  <c r="L13" i="99"/>
  <c r="G13" i="99"/>
  <c r="G29" i="99" s="1"/>
  <c r="D13" i="99"/>
  <c r="V12" i="99"/>
  <c r="D12" i="99"/>
  <c r="G12" i="99" s="1"/>
  <c r="J10" i="99"/>
  <c r="V74" i="98"/>
  <c r="G69" i="98"/>
  <c r="G71" i="98" s="1"/>
  <c r="G63" i="98"/>
  <c r="G62" i="98"/>
  <c r="G61" i="98"/>
  <c r="G60" i="98"/>
  <c r="G59" i="98"/>
  <c r="G58" i="98"/>
  <c r="G57" i="98"/>
  <c r="G56" i="98"/>
  <c r="G55" i="98"/>
  <c r="G54" i="98"/>
  <c r="G53" i="98"/>
  <c r="G52" i="98"/>
  <c r="G51" i="98"/>
  <c r="G50" i="98"/>
  <c r="G49" i="98"/>
  <c r="G48" i="98"/>
  <c r="G47" i="98"/>
  <c r="G46" i="98"/>
  <c r="G45" i="98"/>
  <c r="G44" i="98"/>
  <c r="G64" i="98" s="1"/>
  <c r="V76" i="98" s="1"/>
  <c r="G39" i="98"/>
  <c r="D39" i="98"/>
  <c r="G38" i="98"/>
  <c r="D38" i="98"/>
  <c r="G37" i="98"/>
  <c r="D37" i="98"/>
  <c r="G36" i="98"/>
  <c r="D36" i="98"/>
  <c r="D35" i="98"/>
  <c r="G35" i="98" s="1"/>
  <c r="D34" i="98"/>
  <c r="G34" i="98" s="1"/>
  <c r="G33" i="98"/>
  <c r="D33" i="98"/>
  <c r="G28" i="98"/>
  <c r="D28" i="98"/>
  <c r="G27" i="98"/>
  <c r="D27" i="98"/>
  <c r="V26" i="98"/>
  <c r="G26" i="98"/>
  <c r="D26" i="98"/>
  <c r="V25" i="98"/>
  <c r="G25" i="98"/>
  <c r="D25" i="98"/>
  <c r="V24" i="98"/>
  <c r="G24" i="98"/>
  <c r="D24" i="98"/>
  <c r="V23" i="98"/>
  <c r="G23" i="98"/>
  <c r="D23" i="98"/>
  <c r="V22" i="98"/>
  <c r="G22" i="98"/>
  <c r="D22" i="98"/>
  <c r="V21" i="98"/>
  <c r="G21" i="98"/>
  <c r="D21" i="98"/>
  <c r="V20" i="98"/>
  <c r="G20" i="98"/>
  <c r="D20" i="98"/>
  <c r="V19" i="98"/>
  <c r="G19" i="98"/>
  <c r="D19" i="98"/>
  <c r="V18" i="98"/>
  <c r="G18" i="98"/>
  <c r="D18" i="98"/>
  <c r="V17" i="98"/>
  <c r="G17" i="98"/>
  <c r="D17" i="98"/>
  <c r="V16" i="98"/>
  <c r="D16" i="98"/>
  <c r="G16" i="98" s="1"/>
  <c r="V15" i="98"/>
  <c r="D15" i="98"/>
  <c r="G15" i="98" s="1"/>
  <c r="V14" i="98"/>
  <c r="D14" i="98"/>
  <c r="G14" i="98" s="1"/>
  <c r="V13" i="98"/>
  <c r="M13" i="98"/>
  <c r="O13" i="98" s="1"/>
  <c r="Q13" i="98" s="1"/>
  <c r="S13" i="98" s="1"/>
  <c r="L13" i="98"/>
  <c r="D13" i="98"/>
  <c r="G13" i="98" s="1"/>
  <c r="V12" i="98"/>
  <c r="D12" i="98"/>
  <c r="G12" i="98" s="1"/>
  <c r="J10" i="98"/>
  <c r="V74" i="97"/>
  <c r="G69" i="97"/>
  <c r="G71" i="97" s="1"/>
  <c r="G63" i="97"/>
  <c r="G62" i="97"/>
  <c r="G61" i="97"/>
  <c r="G60" i="97"/>
  <c r="G59" i="97"/>
  <c r="G58" i="97"/>
  <c r="G57" i="97"/>
  <c r="G56" i="97"/>
  <c r="G55" i="97"/>
  <c r="G54" i="97"/>
  <c r="G53" i="97"/>
  <c r="G52" i="97"/>
  <c r="G51" i="97"/>
  <c r="G50" i="97"/>
  <c r="G49" i="97"/>
  <c r="G48" i="97"/>
  <c r="G47" i="97"/>
  <c r="G46" i="97"/>
  <c r="G45" i="97"/>
  <c r="G44" i="97"/>
  <c r="G64" i="97" s="1"/>
  <c r="V76" i="97" s="1"/>
  <c r="G39" i="97"/>
  <c r="D39" i="97"/>
  <c r="G38" i="97"/>
  <c r="D38" i="97"/>
  <c r="G37" i="97"/>
  <c r="D37" i="97"/>
  <c r="G36" i="97"/>
  <c r="D36" i="97"/>
  <c r="D35" i="97"/>
  <c r="G35" i="97" s="1"/>
  <c r="G40" i="97" s="1"/>
  <c r="G34" i="97"/>
  <c r="D34" i="97"/>
  <c r="G33" i="97"/>
  <c r="D33" i="97"/>
  <c r="G28" i="97"/>
  <c r="D28" i="97"/>
  <c r="G27" i="97"/>
  <c r="D27" i="97"/>
  <c r="V26" i="97"/>
  <c r="G26" i="97"/>
  <c r="D26" i="97"/>
  <c r="V25" i="97"/>
  <c r="G25" i="97"/>
  <c r="D25" i="97"/>
  <c r="V24" i="97"/>
  <c r="G24" i="97"/>
  <c r="D24" i="97"/>
  <c r="V23" i="97"/>
  <c r="G23" i="97"/>
  <c r="D23" i="97"/>
  <c r="V22" i="97"/>
  <c r="G22" i="97"/>
  <c r="D22" i="97"/>
  <c r="V21" i="97"/>
  <c r="G21" i="97"/>
  <c r="D21" i="97"/>
  <c r="V20" i="97"/>
  <c r="G20" i="97"/>
  <c r="D20" i="97"/>
  <c r="V19" i="97"/>
  <c r="G19" i="97"/>
  <c r="D19" i="97"/>
  <c r="V18" i="97"/>
  <c r="G18" i="97"/>
  <c r="D18" i="97"/>
  <c r="V17" i="97"/>
  <c r="G17" i="97"/>
  <c r="D17" i="97"/>
  <c r="V16" i="97"/>
  <c r="G16" i="97"/>
  <c r="D16" i="97"/>
  <c r="V15" i="97"/>
  <c r="D15" i="97"/>
  <c r="G15" i="97" s="1"/>
  <c r="V14" i="97"/>
  <c r="D14" i="97"/>
  <c r="G14" i="97" s="1"/>
  <c r="V13" i="97"/>
  <c r="L13" i="97"/>
  <c r="M13" i="97" s="1"/>
  <c r="O13" i="97" s="1"/>
  <c r="Q13" i="97" s="1"/>
  <c r="S13" i="97" s="1"/>
  <c r="D13" i="97"/>
  <c r="G13" i="97" s="1"/>
  <c r="V12" i="97"/>
  <c r="D12" i="97"/>
  <c r="G12" i="97" s="1"/>
  <c r="G29" i="97" s="1"/>
  <c r="J10" i="97"/>
  <c r="V74" i="96"/>
  <c r="G69" i="96"/>
  <c r="G71" i="96" s="1"/>
  <c r="G63" i="96"/>
  <c r="G62" i="96"/>
  <c r="G61" i="96"/>
  <c r="G60" i="96"/>
  <c r="G59" i="96"/>
  <c r="G58" i="96"/>
  <c r="G57" i="96"/>
  <c r="G56" i="96"/>
  <c r="G55" i="96"/>
  <c r="G54" i="96"/>
  <c r="G53" i="96"/>
  <c r="G52" i="96"/>
  <c r="G51" i="96"/>
  <c r="G50" i="96"/>
  <c r="G49" i="96"/>
  <c r="G48" i="96"/>
  <c r="G47" i="96"/>
  <c r="G46" i="96"/>
  <c r="G64" i="96" s="1"/>
  <c r="V76" i="96" s="1"/>
  <c r="G45" i="96"/>
  <c r="G44" i="96"/>
  <c r="G39" i="96"/>
  <c r="D39" i="96"/>
  <c r="G38" i="96"/>
  <c r="D38" i="96"/>
  <c r="G37" i="96"/>
  <c r="D37" i="96"/>
  <c r="G36" i="96"/>
  <c r="D36" i="96"/>
  <c r="D35" i="96"/>
  <c r="G35" i="96" s="1"/>
  <c r="G34" i="96"/>
  <c r="D34" i="96"/>
  <c r="G33" i="96"/>
  <c r="D33" i="96"/>
  <c r="G28" i="96"/>
  <c r="D28" i="96"/>
  <c r="G27" i="96"/>
  <c r="D27" i="96"/>
  <c r="V26" i="96"/>
  <c r="G26" i="96"/>
  <c r="D26" i="96"/>
  <c r="V25" i="96"/>
  <c r="G25" i="96"/>
  <c r="D25" i="96"/>
  <c r="V24" i="96"/>
  <c r="G24" i="96"/>
  <c r="D24" i="96"/>
  <c r="V23" i="96"/>
  <c r="G23" i="96"/>
  <c r="D23" i="96"/>
  <c r="V22" i="96"/>
  <c r="G22" i="96"/>
  <c r="D22" i="96"/>
  <c r="V21" i="96"/>
  <c r="G21" i="96"/>
  <c r="D21" i="96"/>
  <c r="V20" i="96"/>
  <c r="G20" i="96"/>
  <c r="D20" i="96"/>
  <c r="V19" i="96"/>
  <c r="G19" i="96"/>
  <c r="D19" i="96"/>
  <c r="V18" i="96"/>
  <c r="G18" i="96"/>
  <c r="D18" i="96"/>
  <c r="V17" i="96"/>
  <c r="G17" i="96"/>
  <c r="D17" i="96"/>
  <c r="V16" i="96"/>
  <c r="G16" i="96"/>
  <c r="D16" i="96"/>
  <c r="V15" i="96"/>
  <c r="G15" i="96"/>
  <c r="D15" i="96"/>
  <c r="V14" i="96"/>
  <c r="D14" i="96"/>
  <c r="G14" i="96" s="1"/>
  <c r="V13" i="96"/>
  <c r="L13" i="96"/>
  <c r="M13" i="96" s="1"/>
  <c r="O13" i="96" s="1"/>
  <c r="Q13" i="96" s="1"/>
  <c r="S13" i="96" s="1"/>
  <c r="D13" i="96"/>
  <c r="G13" i="96" s="1"/>
  <c r="V12" i="96"/>
  <c r="D12" i="96"/>
  <c r="G12" i="96" s="1"/>
  <c r="G29" i="96" s="1"/>
  <c r="J10" i="96"/>
  <c r="V74" i="95"/>
  <c r="G71" i="95"/>
  <c r="G69" i="95"/>
  <c r="G63" i="95"/>
  <c r="G62" i="95"/>
  <c r="G61" i="95"/>
  <c r="G60" i="95"/>
  <c r="G59" i="95"/>
  <c r="G58" i="95"/>
  <c r="G57" i="95"/>
  <c r="G56" i="95"/>
  <c r="G55" i="95"/>
  <c r="G54" i="95"/>
  <c r="G53" i="95"/>
  <c r="G52" i="95"/>
  <c r="G51" i="95"/>
  <c r="G50" i="95"/>
  <c r="G49" i="95"/>
  <c r="G48" i="95"/>
  <c r="G47" i="95"/>
  <c r="G46" i="95"/>
  <c r="G45" i="95"/>
  <c r="G64" i="95" s="1"/>
  <c r="V76" i="95" s="1"/>
  <c r="G44" i="95"/>
  <c r="G39" i="95"/>
  <c r="D39" i="95"/>
  <c r="G38" i="95"/>
  <c r="D38" i="95"/>
  <c r="G37" i="95"/>
  <c r="D37" i="95"/>
  <c r="G36" i="95"/>
  <c r="D36" i="95"/>
  <c r="G35" i="95"/>
  <c r="D35" i="95"/>
  <c r="G34" i="95"/>
  <c r="D34" i="95"/>
  <c r="D33" i="95"/>
  <c r="G33" i="95" s="1"/>
  <c r="G40" i="95" s="1"/>
  <c r="G28" i="95"/>
  <c r="D28" i="95"/>
  <c r="G27" i="95"/>
  <c r="D27" i="95"/>
  <c r="V26" i="95"/>
  <c r="G26" i="95"/>
  <c r="D26" i="95"/>
  <c r="V25" i="95"/>
  <c r="G25" i="95"/>
  <c r="D25" i="95"/>
  <c r="V24" i="95"/>
  <c r="G24" i="95"/>
  <c r="D24" i="95"/>
  <c r="V23" i="95"/>
  <c r="G23" i="95"/>
  <c r="D23" i="95"/>
  <c r="V22" i="95"/>
  <c r="G22" i="95"/>
  <c r="D22" i="95"/>
  <c r="V21" i="95"/>
  <c r="G21" i="95"/>
  <c r="D21" i="95"/>
  <c r="V20" i="95"/>
  <c r="G20" i="95"/>
  <c r="D20" i="95"/>
  <c r="V19" i="95"/>
  <c r="G19" i="95"/>
  <c r="D19" i="95"/>
  <c r="V18" i="95"/>
  <c r="D18" i="95"/>
  <c r="G18" i="95" s="1"/>
  <c r="V17" i="95"/>
  <c r="G17" i="95"/>
  <c r="D17" i="95"/>
  <c r="V16" i="95"/>
  <c r="G16" i="95"/>
  <c r="D16" i="95"/>
  <c r="V15" i="95"/>
  <c r="G15" i="95"/>
  <c r="D15" i="95"/>
  <c r="V14" i="95"/>
  <c r="G14" i="95"/>
  <c r="D14" i="95"/>
  <c r="V13" i="95"/>
  <c r="L13" i="95"/>
  <c r="M13" i="95" s="1"/>
  <c r="O13" i="95" s="1"/>
  <c r="Q13" i="95" s="1"/>
  <c r="S13" i="95" s="1"/>
  <c r="G13" i="95"/>
  <c r="D13" i="95"/>
  <c r="V12" i="95"/>
  <c r="D12" i="95"/>
  <c r="G12" i="95" s="1"/>
  <c r="G29" i="95" s="1"/>
  <c r="J10" i="95"/>
  <c r="V74" i="94"/>
  <c r="G71" i="94"/>
  <c r="G69" i="94"/>
  <c r="G63" i="94"/>
  <c r="G62" i="94"/>
  <c r="G61" i="94"/>
  <c r="G60" i="94"/>
  <c r="G59" i="94"/>
  <c r="G58" i="94"/>
  <c r="G57" i="94"/>
  <c r="G56" i="94"/>
  <c r="G55" i="94"/>
  <c r="G54" i="94"/>
  <c r="G53" i="94"/>
  <c r="G52" i="94"/>
  <c r="G51" i="94"/>
  <c r="G50" i="94"/>
  <c r="G49" i="94"/>
  <c r="G48" i="94"/>
  <c r="G64" i="94" s="1"/>
  <c r="V76" i="94" s="1"/>
  <c r="G47" i="94"/>
  <c r="G46" i="94"/>
  <c r="G45" i="94"/>
  <c r="G44" i="94"/>
  <c r="G39" i="94"/>
  <c r="D39" i="94"/>
  <c r="G38" i="94"/>
  <c r="D38" i="94"/>
  <c r="G37" i="94"/>
  <c r="D37" i="94"/>
  <c r="G36" i="94"/>
  <c r="D36" i="94"/>
  <c r="G35" i="94"/>
  <c r="D35" i="94"/>
  <c r="G34" i="94"/>
  <c r="D34" i="94"/>
  <c r="D33" i="94"/>
  <c r="G33" i="94" s="1"/>
  <c r="G40" i="94" s="1"/>
  <c r="G28" i="94"/>
  <c r="D28" i="94"/>
  <c r="G27" i="94"/>
  <c r="D27" i="94"/>
  <c r="V26" i="94"/>
  <c r="G26" i="94"/>
  <c r="D26" i="94"/>
  <c r="V25" i="94"/>
  <c r="G25" i="94"/>
  <c r="D25" i="94"/>
  <c r="V24" i="94"/>
  <c r="G24" i="94"/>
  <c r="D24" i="94"/>
  <c r="V23" i="94"/>
  <c r="G23" i="94"/>
  <c r="D23" i="94"/>
  <c r="V22" i="94"/>
  <c r="G22" i="94"/>
  <c r="D22" i="94"/>
  <c r="V21" i="94"/>
  <c r="G21" i="94"/>
  <c r="D21" i="94"/>
  <c r="V20" i="94"/>
  <c r="G20" i="94"/>
  <c r="D20" i="94"/>
  <c r="V19" i="94"/>
  <c r="G19" i="94"/>
  <c r="D19" i="94"/>
  <c r="V18" i="94"/>
  <c r="D18" i="94"/>
  <c r="G18" i="94" s="1"/>
  <c r="V17" i="94"/>
  <c r="D17" i="94"/>
  <c r="G17" i="94" s="1"/>
  <c r="V16" i="94"/>
  <c r="G16" i="94"/>
  <c r="D16" i="94"/>
  <c r="V15" i="94"/>
  <c r="G15" i="94"/>
  <c r="D15" i="94"/>
  <c r="V14" i="94"/>
  <c r="G14" i="94"/>
  <c r="D14" i="94"/>
  <c r="V13" i="94"/>
  <c r="L13" i="94"/>
  <c r="M13" i="94" s="1"/>
  <c r="O13" i="94" s="1"/>
  <c r="Q13" i="94" s="1"/>
  <c r="S13" i="94" s="1"/>
  <c r="G13" i="94"/>
  <c r="D13" i="94"/>
  <c r="V12" i="94"/>
  <c r="G12" i="94"/>
  <c r="D12" i="94"/>
  <c r="J10" i="94"/>
  <c r="V74" i="93"/>
  <c r="G71" i="93"/>
  <c r="G69" i="93"/>
  <c r="G63" i="93"/>
  <c r="G62" i="93"/>
  <c r="G61" i="93"/>
  <c r="G60" i="93"/>
  <c r="G59" i="93"/>
  <c r="G58" i="93"/>
  <c r="G57" i="93"/>
  <c r="G56" i="93"/>
  <c r="G55" i="93"/>
  <c r="G54" i="93"/>
  <c r="G53" i="93"/>
  <c r="G52" i="93"/>
  <c r="G51" i="93"/>
  <c r="G50" i="93"/>
  <c r="G49" i="93"/>
  <c r="G48" i="93"/>
  <c r="G47" i="93"/>
  <c r="G46" i="93"/>
  <c r="G45" i="93"/>
  <c r="G44" i="93"/>
  <c r="G64" i="93" s="1"/>
  <c r="V76" i="93" s="1"/>
  <c r="G39" i="93"/>
  <c r="D39" i="93"/>
  <c r="G38" i="93"/>
  <c r="D38" i="93"/>
  <c r="G37" i="93"/>
  <c r="D37" i="93"/>
  <c r="G36" i="93"/>
  <c r="D36" i="93"/>
  <c r="G35" i="93"/>
  <c r="D35" i="93"/>
  <c r="D34" i="93"/>
  <c r="G34" i="93" s="1"/>
  <c r="D33" i="93"/>
  <c r="G33" i="93" s="1"/>
  <c r="G28" i="93"/>
  <c r="D28" i="93"/>
  <c r="G27" i="93"/>
  <c r="D27" i="93"/>
  <c r="V26" i="93"/>
  <c r="G26" i="93"/>
  <c r="D26" i="93"/>
  <c r="V25" i="93"/>
  <c r="G25" i="93"/>
  <c r="D25" i="93"/>
  <c r="V24" i="93"/>
  <c r="G24" i="93"/>
  <c r="D24" i="93"/>
  <c r="V23" i="93"/>
  <c r="G23" i="93"/>
  <c r="D23" i="93"/>
  <c r="V22" i="93"/>
  <c r="G22" i="93"/>
  <c r="D22" i="93"/>
  <c r="V21" i="93"/>
  <c r="G21" i="93"/>
  <c r="D21" i="93"/>
  <c r="V20" i="93"/>
  <c r="G20" i="93"/>
  <c r="D20" i="93"/>
  <c r="V19" i="93"/>
  <c r="G19" i="93"/>
  <c r="D19" i="93"/>
  <c r="V18" i="93"/>
  <c r="D18" i="93"/>
  <c r="G18" i="93" s="1"/>
  <c r="V17" i="93"/>
  <c r="D17" i="93"/>
  <c r="G17" i="93" s="1"/>
  <c r="V16" i="93"/>
  <c r="D16" i="93"/>
  <c r="G16" i="93" s="1"/>
  <c r="V15" i="93"/>
  <c r="G15" i="93"/>
  <c r="D15" i="93"/>
  <c r="V14" i="93"/>
  <c r="G14" i="93"/>
  <c r="D14" i="93"/>
  <c r="V13" i="93"/>
  <c r="O13" i="93"/>
  <c r="Q13" i="93" s="1"/>
  <c r="S13" i="93" s="1"/>
  <c r="M13" i="93"/>
  <c r="L13" i="93"/>
  <c r="G13" i="93"/>
  <c r="D13" i="93"/>
  <c r="V12" i="93"/>
  <c r="G12" i="93"/>
  <c r="D12" i="93"/>
  <c r="J10" i="93"/>
  <c r="V74" i="92"/>
  <c r="G71" i="92"/>
  <c r="G69" i="92"/>
  <c r="G63" i="92"/>
  <c r="G62" i="92"/>
  <c r="G61" i="92"/>
  <c r="G60" i="92"/>
  <c r="G59" i="92"/>
  <c r="G58" i="92"/>
  <c r="G57" i="92"/>
  <c r="G56" i="92"/>
  <c r="G55" i="92"/>
  <c r="G54" i="92"/>
  <c r="G53" i="92"/>
  <c r="G52" i="92"/>
  <c r="G51" i="92"/>
  <c r="G50" i="92"/>
  <c r="G49" i="92"/>
  <c r="G48" i="92"/>
  <c r="G47" i="92"/>
  <c r="G46" i="92"/>
  <c r="G45" i="92"/>
  <c r="G44" i="92"/>
  <c r="G64" i="92" s="1"/>
  <c r="V76" i="92" s="1"/>
  <c r="G39" i="92"/>
  <c r="D39" i="92"/>
  <c r="G38" i="92"/>
  <c r="D38" i="92"/>
  <c r="G37" i="92"/>
  <c r="D37" i="92"/>
  <c r="G36" i="92"/>
  <c r="D36" i="92"/>
  <c r="G35" i="92"/>
  <c r="D35" i="92"/>
  <c r="D34" i="92"/>
  <c r="G34" i="92" s="1"/>
  <c r="D33" i="92"/>
  <c r="G33" i="92" s="1"/>
  <c r="G28" i="92"/>
  <c r="D28" i="92"/>
  <c r="G27" i="92"/>
  <c r="D27" i="92"/>
  <c r="V26" i="92"/>
  <c r="G26" i="92"/>
  <c r="D26" i="92"/>
  <c r="V25" i="92"/>
  <c r="G25" i="92"/>
  <c r="D25" i="92"/>
  <c r="V24" i="92"/>
  <c r="G24" i="92"/>
  <c r="D24" i="92"/>
  <c r="V23" i="92"/>
  <c r="G23" i="92"/>
  <c r="D23" i="92"/>
  <c r="V22" i="92"/>
  <c r="G22" i="92"/>
  <c r="D22" i="92"/>
  <c r="V21" i="92"/>
  <c r="G21" i="92"/>
  <c r="D21" i="92"/>
  <c r="V20" i="92"/>
  <c r="G20" i="92"/>
  <c r="D20" i="92"/>
  <c r="V19" i="92"/>
  <c r="G19" i="92"/>
  <c r="D19" i="92"/>
  <c r="V18" i="92"/>
  <c r="D18" i="92"/>
  <c r="G18" i="92" s="1"/>
  <c r="V17" i="92"/>
  <c r="D17" i="92"/>
  <c r="G17" i="92" s="1"/>
  <c r="V16" i="92"/>
  <c r="D16" i="92"/>
  <c r="G16" i="92" s="1"/>
  <c r="V15" i="92"/>
  <c r="D15" i="92"/>
  <c r="G15" i="92" s="1"/>
  <c r="V14" i="92"/>
  <c r="G14" i="92"/>
  <c r="D14" i="92"/>
  <c r="V13" i="92"/>
  <c r="M13" i="92"/>
  <c r="O13" i="92" s="1"/>
  <c r="Q13" i="92" s="1"/>
  <c r="S13" i="92" s="1"/>
  <c r="L13" i="92"/>
  <c r="G13" i="92"/>
  <c r="D13" i="92"/>
  <c r="V12" i="92"/>
  <c r="G12" i="92"/>
  <c r="D12" i="92"/>
  <c r="J10" i="92"/>
  <c r="V74" i="91"/>
  <c r="G69" i="91"/>
  <c r="G71" i="91" s="1"/>
  <c r="G63" i="91"/>
  <c r="G62" i="91"/>
  <c r="G61" i="91"/>
  <c r="G60" i="91"/>
  <c r="G59" i="91"/>
  <c r="G58" i="91"/>
  <c r="G57" i="91"/>
  <c r="G56" i="91"/>
  <c r="G55" i="91"/>
  <c r="G54" i="91"/>
  <c r="G53" i="91"/>
  <c r="G52" i="91"/>
  <c r="G51" i="91"/>
  <c r="G50" i="91"/>
  <c r="G49" i="91"/>
  <c r="G48" i="91"/>
  <c r="G47" i="91"/>
  <c r="G46" i="91"/>
  <c r="G45" i="91"/>
  <c r="G44" i="91"/>
  <c r="G64" i="91" s="1"/>
  <c r="V76" i="91" s="1"/>
  <c r="G39" i="91"/>
  <c r="D39" i="91"/>
  <c r="G38" i="91"/>
  <c r="D38" i="91"/>
  <c r="G37" i="91"/>
  <c r="D37" i="91"/>
  <c r="G36" i="91"/>
  <c r="D36" i="91"/>
  <c r="D35" i="91"/>
  <c r="G35" i="91" s="1"/>
  <c r="D34" i="91"/>
  <c r="G34" i="91" s="1"/>
  <c r="G33" i="91"/>
  <c r="D33" i="91"/>
  <c r="G28" i="91"/>
  <c r="D28" i="91"/>
  <c r="G27" i="91"/>
  <c r="D27" i="91"/>
  <c r="V26" i="91"/>
  <c r="G26" i="91"/>
  <c r="D26" i="91"/>
  <c r="V25" i="91"/>
  <c r="G25" i="91"/>
  <c r="D25" i="91"/>
  <c r="V24" i="91"/>
  <c r="G24" i="91"/>
  <c r="D24" i="91"/>
  <c r="V23" i="91"/>
  <c r="G23" i="91"/>
  <c r="D23" i="91"/>
  <c r="V22" i="91"/>
  <c r="G22" i="91"/>
  <c r="D22" i="91"/>
  <c r="V21" i="91"/>
  <c r="G21" i="91"/>
  <c r="D21" i="91"/>
  <c r="V20" i="91"/>
  <c r="G20" i="91"/>
  <c r="D20" i="91"/>
  <c r="V19" i="91"/>
  <c r="G19" i="91"/>
  <c r="D19" i="91"/>
  <c r="V18" i="91"/>
  <c r="G18" i="91"/>
  <c r="D18" i="91"/>
  <c r="V17" i="91"/>
  <c r="G17" i="91"/>
  <c r="D17" i="91"/>
  <c r="V16" i="91"/>
  <c r="G16" i="91"/>
  <c r="D16" i="91"/>
  <c r="V15" i="91"/>
  <c r="G15" i="91"/>
  <c r="D15" i="91"/>
  <c r="V14" i="91"/>
  <c r="D14" i="91"/>
  <c r="G14" i="91" s="1"/>
  <c r="V13" i="91"/>
  <c r="M13" i="91"/>
  <c r="O13" i="91" s="1"/>
  <c r="Q13" i="91" s="1"/>
  <c r="S13" i="91" s="1"/>
  <c r="L13" i="91"/>
  <c r="D13" i="91"/>
  <c r="G13" i="91" s="1"/>
  <c r="V12" i="91"/>
  <c r="G12" i="91"/>
  <c r="G29" i="91" s="1"/>
  <c r="D12" i="91"/>
  <c r="J10" i="91"/>
  <c r="V74" i="90"/>
  <c r="G69" i="90"/>
  <c r="G71" i="90" s="1"/>
  <c r="G63" i="90"/>
  <c r="G62" i="90"/>
  <c r="G61" i="90"/>
  <c r="G60" i="90"/>
  <c r="G59" i="90"/>
  <c r="G58" i="90"/>
  <c r="G57" i="90"/>
  <c r="G56" i="90"/>
  <c r="G55" i="90"/>
  <c r="G54" i="90"/>
  <c r="G53" i="90"/>
  <c r="G52" i="90"/>
  <c r="G51" i="90"/>
  <c r="G50" i="90"/>
  <c r="G49" i="90"/>
  <c r="G48" i="90"/>
  <c r="G47" i="90"/>
  <c r="G46" i="90"/>
  <c r="G45" i="90"/>
  <c r="G44" i="90"/>
  <c r="G64" i="90" s="1"/>
  <c r="V76" i="90" s="1"/>
  <c r="G39" i="90"/>
  <c r="D39" i="90"/>
  <c r="G38" i="90"/>
  <c r="D38" i="90"/>
  <c r="G37" i="90"/>
  <c r="D37" i="90"/>
  <c r="G36" i="90"/>
  <c r="D36" i="90"/>
  <c r="D35" i="90"/>
  <c r="G35" i="90" s="1"/>
  <c r="D34" i="90"/>
  <c r="G34" i="90" s="1"/>
  <c r="G33" i="90"/>
  <c r="G40" i="90" s="1"/>
  <c r="D33" i="90"/>
  <c r="G28" i="90"/>
  <c r="D28" i="90"/>
  <c r="G27" i="90"/>
  <c r="D27" i="90"/>
  <c r="V26" i="90"/>
  <c r="G26" i="90"/>
  <c r="D26" i="90"/>
  <c r="V25" i="90"/>
  <c r="G25" i="90"/>
  <c r="D25" i="90"/>
  <c r="V24" i="90"/>
  <c r="G24" i="90"/>
  <c r="D24" i="90"/>
  <c r="V23" i="90"/>
  <c r="G23" i="90"/>
  <c r="D23" i="90"/>
  <c r="V22" i="90"/>
  <c r="G22" i="90"/>
  <c r="D22" i="90"/>
  <c r="V21" i="90"/>
  <c r="G21" i="90"/>
  <c r="D21" i="90"/>
  <c r="V20" i="90"/>
  <c r="G20" i="90"/>
  <c r="D20" i="90"/>
  <c r="V19" i="90"/>
  <c r="G19" i="90"/>
  <c r="D19" i="90"/>
  <c r="V18" i="90"/>
  <c r="G18" i="90"/>
  <c r="D18" i="90"/>
  <c r="V17" i="90"/>
  <c r="G17" i="90"/>
  <c r="D17" i="90"/>
  <c r="V16" i="90"/>
  <c r="G16" i="90"/>
  <c r="D16" i="90"/>
  <c r="V15" i="90"/>
  <c r="G15" i="90"/>
  <c r="D15" i="90"/>
  <c r="V14" i="90"/>
  <c r="D14" i="90"/>
  <c r="G14" i="90" s="1"/>
  <c r="V13" i="90"/>
  <c r="M13" i="90"/>
  <c r="O13" i="90" s="1"/>
  <c r="Q13" i="90" s="1"/>
  <c r="S13" i="90" s="1"/>
  <c r="L13" i="90"/>
  <c r="D13" i="90"/>
  <c r="G13" i="90" s="1"/>
  <c r="V12" i="90"/>
  <c r="D12" i="90"/>
  <c r="G12" i="90" s="1"/>
  <c r="J10" i="90"/>
  <c r="V74" i="89"/>
  <c r="G69" i="89"/>
  <c r="G71" i="89" s="1"/>
  <c r="G63" i="89"/>
  <c r="G62" i="89"/>
  <c r="G61" i="89"/>
  <c r="G60" i="89"/>
  <c r="G59" i="89"/>
  <c r="G58" i="89"/>
  <c r="G57" i="89"/>
  <c r="G56" i="89"/>
  <c r="G55" i="89"/>
  <c r="G54" i="89"/>
  <c r="G53" i="89"/>
  <c r="G52" i="89"/>
  <c r="G51" i="89"/>
  <c r="G50" i="89"/>
  <c r="G49" i="89"/>
  <c r="G48" i="89"/>
  <c r="G47" i="89"/>
  <c r="G46" i="89"/>
  <c r="G45" i="89"/>
  <c r="G44" i="89"/>
  <c r="G64" i="89" s="1"/>
  <c r="V76" i="89" s="1"/>
  <c r="G39" i="89"/>
  <c r="D39" i="89"/>
  <c r="G38" i="89"/>
  <c r="D38" i="89"/>
  <c r="G37" i="89"/>
  <c r="D37" i="89"/>
  <c r="G36" i="89"/>
  <c r="D36" i="89"/>
  <c r="D35" i="89"/>
  <c r="G35" i="89" s="1"/>
  <c r="G40" i="89" s="1"/>
  <c r="G34" i="89"/>
  <c r="D34" i="89"/>
  <c r="G33" i="89"/>
  <c r="D33" i="89"/>
  <c r="G28" i="89"/>
  <c r="D28" i="89"/>
  <c r="G27" i="89"/>
  <c r="D27" i="89"/>
  <c r="V26" i="89"/>
  <c r="G26" i="89"/>
  <c r="D26" i="89"/>
  <c r="V25" i="89"/>
  <c r="G25" i="89"/>
  <c r="D25" i="89"/>
  <c r="V24" i="89"/>
  <c r="G24" i="89"/>
  <c r="D24" i="89"/>
  <c r="V23" i="89"/>
  <c r="G23" i="89"/>
  <c r="D23" i="89"/>
  <c r="V22" i="89"/>
  <c r="G22" i="89"/>
  <c r="D22" i="89"/>
  <c r="V21" i="89"/>
  <c r="G21" i="89"/>
  <c r="D21" i="89"/>
  <c r="V20" i="89"/>
  <c r="G20" i="89"/>
  <c r="D20" i="89"/>
  <c r="V19" i="89"/>
  <c r="G19" i="89"/>
  <c r="D19" i="89"/>
  <c r="V18" i="89"/>
  <c r="G18" i="89"/>
  <c r="D18" i="89"/>
  <c r="V17" i="89"/>
  <c r="G17" i="89"/>
  <c r="D17" i="89"/>
  <c r="V16" i="89"/>
  <c r="G16" i="89"/>
  <c r="D16" i="89"/>
  <c r="V15" i="89"/>
  <c r="G15" i="89"/>
  <c r="D15" i="89"/>
  <c r="V14" i="89"/>
  <c r="D14" i="89"/>
  <c r="G14" i="89" s="1"/>
  <c r="V13" i="89"/>
  <c r="L13" i="89"/>
  <c r="M13" i="89" s="1"/>
  <c r="O13" i="89" s="1"/>
  <c r="Q13" i="89" s="1"/>
  <c r="S13" i="89" s="1"/>
  <c r="D13" i="89"/>
  <c r="G13" i="89" s="1"/>
  <c r="V12" i="89"/>
  <c r="D12" i="89"/>
  <c r="G12" i="89" s="1"/>
  <c r="J10" i="89"/>
  <c r="V74" i="88"/>
  <c r="G69" i="88"/>
  <c r="G71" i="88" s="1"/>
  <c r="G63" i="88"/>
  <c r="G62" i="88"/>
  <c r="G61" i="88"/>
  <c r="G60" i="88"/>
  <c r="G59" i="88"/>
  <c r="G58" i="88"/>
  <c r="G57" i="88"/>
  <c r="G56" i="88"/>
  <c r="G55" i="88"/>
  <c r="G54" i="88"/>
  <c r="G53" i="88"/>
  <c r="G52" i="88"/>
  <c r="G51" i="88"/>
  <c r="G50" i="88"/>
  <c r="G49" i="88"/>
  <c r="G48" i="88"/>
  <c r="G47" i="88"/>
  <c r="G46" i="88"/>
  <c r="G64" i="88" s="1"/>
  <c r="V76" i="88" s="1"/>
  <c r="G45" i="88"/>
  <c r="G44" i="88"/>
  <c r="G39" i="88"/>
  <c r="D39" i="88"/>
  <c r="G38" i="88"/>
  <c r="D38" i="88"/>
  <c r="G37" i="88"/>
  <c r="D37" i="88"/>
  <c r="G36" i="88"/>
  <c r="D36" i="88"/>
  <c r="D35" i="88"/>
  <c r="G35" i="88" s="1"/>
  <c r="G34" i="88"/>
  <c r="D34" i="88"/>
  <c r="G33" i="88"/>
  <c r="G40" i="88" s="1"/>
  <c r="D33" i="88"/>
  <c r="G28" i="88"/>
  <c r="D28" i="88"/>
  <c r="G27" i="88"/>
  <c r="D27" i="88"/>
  <c r="V26" i="88"/>
  <c r="G26" i="88"/>
  <c r="D26" i="88"/>
  <c r="V25" i="88"/>
  <c r="G25" i="88"/>
  <c r="D25" i="88"/>
  <c r="V24" i="88"/>
  <c r="G24" i="88"/>
  <c r="D24" i="88"/>
  <c r="V23" i="88"/>
  <c r="G23" i="88"/>
  <c r="D23" i="88"/>
  <c r="V22" i="88"/>
  <c r="G22" i="88"/>
  <c r="D22" i="88"/>
  <c r="V21" i="88"/>
  <c r="G21" i="88"/>
  <c r="D21" i="88"/>
  <c r="V20" i="88"/>
  <c r="G20" i="88"/>
  <c r="D20" i="88"/>
  <c r="V19" i="88"/>
  <c r="G19" i="88"/>
  <c r="D19" i="88"/>
  <c r="V18" i="88"/>
  <c r="G18" i="88"/>
  <c r="D18" i="88"/>
  <c r="V17" i="88"/>
  <c r="G17" i="88"/>
  <c r="D17" i="88"/>
  <c r="V16" i="88"/>
  <c r="G16" i="88"/>
  <c r="D16" i="88"/>
  <c r="V15" i="88"/>
  <c r="G15" i="88"/>
  <c r="D15" i="88"/>
  <c r="V14" i="88"/>
  <c r="D14" i="88"/>
  <c r="G14" i="88" s="1"/>
  <c r="V13" i="88"/>
  <c r="L13" i="88"/>
  <c r="M13" i="88" s="1"/>
  <c r="O13" i="88" s="1"/>
  <c r="Q13" i="88" s="1"/>
  <c r="S13" i="88" s="1"/>
  <c r="D13" i="88"/>
  <c r="G13" i="88" s="1"/>
  <c r="V12" i="88"/>
  <c r="D12" i="88"/>
  <c r="G12" i="88" s="1"/>
  <c r="J10" i="88"/>
  <c r="V74" i="87"/>
  <c r="G71" i="87"/>
  <c r="G69" i="87"/>
  <c r="G63" i="87"/>
  <c r="G62" i="87"/>
  <c r="G61" i="87"/>
  <c r="G60" i="87"/>
  <c r="G59" i="87"/>
  <c r="G58" i="87"/>
  <c r="G57" i="87"/>
  <c r="G56" i="87"/>
  <c r="G55" i="87"/>
  <c r="G54" i="87"/>
  <c r="G53" i="87"/>
  <c r="G52" i="87"/>
  <c r="G51" i="87"/>
  <c r="G50" i="87"/>
  <c r="G49" i="87"/>
  <c r="G48" i="87"/>
  <c r="G47" i="87"/>
  <c r="G46" i="87"/>
  <c r="G45" i="87"/>
  <c r="G44" i="87"/>
  <c r="G64" i="87" s="1"/>
  <c r="V76" i="87" s="1"/>
  <c r="G39" i="87"/>
  <c r="D39" i="87"/>
  <c r="G38" i="87"/>
  <c r="D38" i="87"/>
  <c r="G37" i="87"/>
  <c r="D37" i="87"/>
  <c r="G36" i="87"/>
  <c r="D36" i="87"/>
  <c r="G35" i="87"/>
  <c r="D35" i="87"/>
  <c r="G34" i="87"/>
  <c r="D34" i="87"/>
  <c r="D33" i="87"/>
  <c r="G33" i="87" s="1"/>
  <c r="G40" i="87" s="1"/>
  <c r="G28" i="87"/>
  <c r="D28" i="87"/>
  <c r="G27" i="87"/>
  <c r="D27" i="87"/>
  <c r="V26" i="87"/>
  <c r="G26" i="87"/>
  <c r="D26" i="87"/>
  <c r="V25" i="87"/>
  <c r="G25" i="87"/>
  <c r="D25" i="87"/>
  <c r="V24" i="87"/>
  <c r="G24" i="87"/>
  <c r="D24" i="87"/>
  <c r="V23" i="87"/>
  <c r="G23" i="87"/>
  <c r="D23" i="87"/>
  <c r="V22" i="87"/>
  <c r="G22" i="87"/>
  <c r="D22" i="87"/>
  <c r="V21" i="87"/>
  <c r="G21" i="87"/>
  <c r="D21" i="87"/>
  <c r="V20" i="87"/>
  <c r="G20" i="87"/>
  <c r="D20" i="87"/>
  <c r="V19" i="87"/>
  <c r="G19" i="87"/>
  <c r="D19" i="87"/>
  <c r="V18" i="87"/>
  <c r="G18" i="87"/>
  <c r="D18" i="87"/>
  <c r="V17" i="87"/>
  <c r="G17" i="87"/>
  <c r="D17" i="87"/>
  <c r="V16" i="87"/>
  <c r="G16" i="87"/>
  <c r="D16" i="87"/>
  <c r="V15" i="87"/>
  <c r="G15" i="87"/>
  <c r="D15" i="87"/>
  <c r="V14" i="87"/>
  <c r="G14" i="87"/>
  <c r="D14" i="87"/>
  <c r="V13" i="87"/>
  <c r="L13" i="87"/>
  <c r="M13" i="87" s="1"/>
  <c r="O13" i="87" s="1"/>
  <c r="Q13" i="87" s="1"/>
  <c r="S13" i="87" s="1"/>
  <c r="G13" i="87"/>
  <c r="D13" i="87"/>
  <c r="V12" i="87"/>
  <c r="D12" i="87"/>
  <c r="G12" i="87" s="1"/>
  <c r="G29" i="87" s="1"/>
  <c r="J10" i="87"/>
  <c r="V74" i="86"/>
  <c r="G71" i="86"/>
  <c r="G69" i="86"/>
  <c r="G63" i="86"/>
  <c r="G62" i="86"/>
  <c r="G61" i="86"/>
  <c r="G60" i="86"/>
  <c r="G59" i="86"/>
  <c r="G58" i="86"/>
  <c r="G57" i="86"/>
  <c r="G56" i="86"/>
  <c r="G55" i="86"/>
  <c r="G54" i="86"/>
  <c r="G53" i="86"/>
  <c r="G52" i="86"/>
  <c r="G51" i="86"/>
  <c r="G50" i="86"/>
  <c r="G49" i="86"/>
  <c r="G48" i="86"/>
  <c r="G64" i="86" s="1"/>
  <c r="V76" i="86" s="1"/>
  <c r="G47" i="86"/>
  <c r="G46" i="86"/>
  <c r="G45" i="86"/>
  <c r="G44" i="86"/>
  <c r="G39" i="86"/>
  <c r="D39" i="86"/>
  <c r="G38" i="86"/>
  <c r="D38" i="86"/>
  <c r="G37" i="86"/>
  <c r="D37" i="86"/>
  <c r="G36" i="86"/>
  <c r="D36" i="86"/>
  <c r="G35" i="86"/>
  <c r="D35" i="86"/>
  <c r="G34" i="86"/>
  <c r="D34" i="86"/>
  <c r="D33" i="86"/>
  <c r="G33" i="86" s="1"/>
  <c r="G40" i="86" s="1"/>
  <c r="G28" i="86"/>
  <c r="D28" i="86"/>
  <c r="G27" i="86"/>
  <c r="D27" i="86"/>
  <c r="V26" i="86"/>
  <c r="G26" i="86"/>
  <c r="D26" i="86"/>
  <c r="V25" i="86"/>
  <c r="G25" i="86"/>
  <c r="D25" i="86"/>
  <c r="V24" i="86"/>
  <c r="G24" i="86"/>
  <c r="D24" i="86"/>
  <c r="V23" i="86"/>
  <c r="G23" i="86"/>
  <c r="D23" i="86"/>
  <c r="V22" i="86"/>
  <c r="G22" i="86"/>
  <c r="D22" i="86"/>
  <c r="V21" i="86"/>
  <c r="G21" i="86"/>
  <c r="D21" i="86"/>
  <c r="V20" i="86"/>
  <c r="G20" i="86"/>
  <c r="D20" i="86"/>
  <c r="V19" i="86"/>
  <c r="G19" i="86"/>
  <c r="D19" i="86"/>
  <c r="V18" i="86"/>
  <c r="G18" i="86"/>
  <c r="D18" i="86"/>
  <c r="V17" i="86"/>
  <c r="G17" i="86"/>
  <c r="D17" i="86"/>
  <c r="V16" i="86"/>
  <c r="G16" i="86"/>
  <c r="D16" i="86"/>
  <c r="V15" i="86"/>
  <c r="G15" i="86"/>
  <c r="D15" i="86"/>
  <c r="V14" i="86"/>
  <c r="G14" i="86"/>
  <c r="D14" i="86"/>
  <c r="V13" i="86"/>
  <c r="L13" i="86"/>
  <c r="M13" i="86" s="1"/>
  <c r="O13" i="86" s="1"/>
  <c r="Q13" i="86" s="1"/>
  <c r="S13" i="86" s="1"/>
  <c r="G13" i="86"/>
  <c r="D13" i="86"/>
  <c r="V12" i="86"/>
  <c r="G12" i="86"/>
  <c r="G29" i="86" s="1"/>
  <c r="D12" i="86"/>
  <c r="J10" i="86"/>
  <c r="V74" i="85"/>
  <c r="G71" i="85"/>
  <c r="G69" i="85"/>
  <c r="G63" i="85"/>
  <c r="G62" i="85"/>
  <c r="G61" i="85"/>
  <c r="G60" i="85"/>
  <c r="G59" i="85"/>
  <c r="G58" i="85"/>
  <c r="G57" i="85"/>
  <c r="G56" i="85"/>
  <c r="G55" i="85"/>
  <c r="G54" i="85"/>
  <c r="G53" i="85"/>
  <c r="G52" i="85"/>
  <c r="G51" i="85"/>
  <c r="G50" i="85"/>
  <c r="G49" i="85"/>
  <c r="G48" i="85"/>
  <c r="G47" i="85"/>
  <c r="G46" i="85"/>
  <c r="G45" i="85"/>
  <c r="G44" i="85"/>
  <c r="G64" i="85" s="1"/>
  <c r="V76" i="85" s="1"/>
  <c r="G39" i="85"/>
  <c r="D39" i="85"/>
  <c r="G38" i="85"/>
  <c r="D38" i="85"/>
  <c r="G37" i="85"/>
  <c r="D37" i="85"/>
  <c r="G36" i="85"/>
  <c r="D36" i="85"/>
  <c r="G35" i="85"/>
  <c r="D35" i="85"/>
  <c r="D34" i="85"/>
  <c r="G34" i="85" s="1"/>
  <c r="D33" i="85"/>
  <c r="G33" i="85" s="1"/>
  <c r="G40" i="85" s="1"/>
  <c r="G28" i="85"/>
  <c r="D28" i="85"/>
  <c r="G27" i="85"/>
  <c r="D27" i="85"/>
  <c r="V26" i="85"/>
  <c r="G26" i="85"/>
  <c r="D26" i="85"/>
  <c r="V25" i="85"/>
  <c r="G25" i="85"/>
  <c r="D25" i="85"/>
  <c r="V24" i="85"/>
  <c r="G24" i="85"/>
  <c r="D24" i="85"/>
  <c r="V23" i="85"/>
  <c r="G23" i="85"/>
  <c r="D23" i="85"/>
  <c r="V22" i="85"/>
  <c r="G22" i="85"/>
  <c r="D22" i="85"/>
  <c r="V21" i="85"/>
  <c r="G21" i="85"/>
  <c r="D21" i="85"/>
  <c r="V20" i="85"/>
  <c r="G20" i="85"/>
  <c r="D20" i="85"/>
  <c r="V19" i="85"/>
  <c r="G19" i="85"/>
  <c r="D19" i="85"/>
  <c r="V18" i="85"/>
  <c r="G18" i="85"/>
  <c r="D18" i="85"/>
  <c r="V17" i="85"/>
  <c r="G17" i="85"/>
  <c r="D17" i="85"/>
  <c r="V16" i="85"/>
  <c r="G16" i="85"/>
  <c r="D16" i="85"/>
  <c r="V15" i="85"/>
  <c r="G15" i="85"/>
  <c r="D15" i="85"/>
  <c r="V14" i="85"/>
  <c r="G14" i="85"/>
  <c r="D14" i="85"/>
  <c r="V13" i="85"/>
  <c r="O13" i="85"/>
  <c r="Q13" i="85" s="1"/>
  <c r="S13" i="85" s="1"/>
  <c r="M13" i="85"/>
  <c r="L13" i="85"/>
  <c r="G13" i="85"/>
  <c r="D13" i="85"/>
  <c r="V12" i="85"/>
  <c r="G12" i="85"/>
  <c r="G29" i="85" s="1"/>
  <c r="D12" i="85"/>
  <c r="J10" i="85"/>
  <c r="V74" i="84"/>
  <c r="G71" i="84"/>
  <c r="G69" i="84"/>
  <c r="G63" i="84"/>
  <c r="G62" i="84"/>
  <c r="G61" i="84"/>
  <c r="G60" i="84"/>
  <c r="G59" i="84"/>
  <c r="G58" i="84"/>
  <c r="G57" i="84"/>
  <c r="G56" i="84"/>
  <c r="G55" i="84"/>
  <c r="G54" i="84"/>
  <c r="G53" i="84"/>
  <c r="G52" i="84"/>
  <c r="G51" i="84"/>
  <c r="G50" i="84"/>
  <c r="G49" i="84"/>
  <c r="G48" i="84"/>
  <c r="G47" i="84"/>
  <c r="G46" i="84"/>
  <c r="G45" i="84"/>
  <c r="G44" i="84"/>
  <c r="G64" i="84" s="1"/>
  <c r="V76" i="84" s="1"/>
  <c r="G39" i="84"/>
  <c r="D39" i="84"/>
  <c r="G38" i="84"/>
  <c r="D38" i="84"/>
  <c r="G37" i="84"/>
  <c r="D37" i="84"/>
  <c r="G36" i="84"/>
  <c r="D36" i="84"/>
  <c r="G35" i="84"/>
  <c r="D35" i="84"/>
  <c r="D34" i="84"/>
  <c r="G34" i="84" s="1"/>
  <c r="D33" i="84"/>
  <c r="G33" i="84" s="1"/>
  <c r="G40" i="84" s="1"/>
  <c r="G28" i="84"/>
  <c r="D28" i="84"/>
  <c r="G27" i="84"/>
  <c r="D27" i="84"/>
  <c r="V26" i="84"/>
  <c r="G26" i="84"/>
  <c r="D26" i="84"/>
  <c r="V25" i="84"/>
  <c r="G25" i="84"/>
  <c r="D25" i="84"/>
  <c r="V24" i="84"/>
  <c r="G24" i="84"/>
  <c r="D24" i="84"/>
  <c r="V23" i="84"/>
  <c r="G23" i="84"/>
  <c r="D23" i="84"/>
  <c r="V22" i="84"/>
  <c r="G22" i="84"/>
  <c r="D22" i="84"/>
  <c r="V21" i="84"/>
  <c r="G21" i="84"/>
  <c r="D21" i="84"/>
  <c r="V20" i="84"/>
  <c r="G20" i="84"/>
  <c r="D20" i="84"/>
  <c r="V19" i="84"/>
  <c r="G19" i="84"/>
  <c r="D19" i="84"/>
  <c r="V18" i="84"/>
  <c r="G18" i="84"/>
  <c r="D18" i="84"/>
  <c r="V17" i="84"/>
  <c r="G17" i="84"/>
  <c r="D17" i="84"/>
  <c r="V16" i="84"/>
  <c r="G16" i="84"/>
  <c r="D16" i="84"/>
  <c r="V15" i="84"/>
  <c r="G15" i="84"/>
  <c r="D15" i="84"/>
  <c r="V14" i="84"/>
  <c r="G14" i="84"/>
  <c r="D14" i="84"/>
  <c r="V13" i="84"/>
  <c r="M13" i="84"/>
  <c r="O13" i="84" s="1"/>
  <c r="Q13" i="84" s="1"/>
  <c r="S13" i="84" s="1"/>
  <c r="L13" i="84"/>
  <c r="G13" i="84"/>
  <c r="G29" i="84" s="1"/>
  <c r="D13" i="84"/>
  <c r="V12" i="84"/>
  <c r="G12" i="84"/>
  <c r="D12" i="84"/>
  <c r="J10" i="84"/>
  <c r="V74" i="83"/>
  <c r="G69" i="83"/>
  <c r="G71" i="83" s="1"/>
  <c r="G63" i="83"/>
  <c r="G62" i="83"/>
  <c r="G61" i="83"/>
  <c r="G60" i="83"/>
  <c r="G59" i="83"/>
  <c r="G58" i="83"/>
  <c r="G57" i="83"/>
  <c r="G56" i="83"/>
  <c r="G55" i="83"/>
  <c r="G54" i="83"/>
  <c r="G53" i="83"/>
  <c r="G52" i="83"/>
  <c r="G51" i="83"/>
  <c r="G50" i="83"/>
  <c r="G49" i="83"/>
  <c r="G48" i="83"/>
  <c r="G47" i="83"/>
  <c r="G46" i="83"/>
  <c r="G45" i="83"/>
  <c r="G44" i="83"/>
  <c r="G64" i="83" s="1"/>
  <c r="V76" i="83" s="1"/>
  <c r="G39" i="83"/>
  <c r="D39" i="83"/>
  <c r="G38" i="83"/>
  <c r="D38" i="83"/>
  <c r="G37" i="83"/>
  <c r="D37" i="83"/>
  <c r="G36" i="83"/>
  <c r="D36" i="83"/>
  <c r="D35" i="83"/>
  <c r="G35" i="83" s="1"/>
  <c r="D34" i="83"/>
  <c r="G34" i="83" s="1"/>
  <c r="G33" i="83"/>
  <c r="G40" i="83" s="1"/>
  <c r="D33" i="83"/>
  <c r="G28" i="83"/>
  <c r="D28" i="83"/>
  <c r="G27" i="83"/>
  <c r="D27" i="83"/>
  <c r="V26" i="83"/>
  <c r="G26" i="83"/>
  <c r="D26" i="83"/>
  <c r="V25" i="83"/>
  <c r="G25" i="83"/>
  <c r="D25" i="83"/>
  <c r="V24" i="83"/>
  <c r="G24" i="83"/>
  <c r="D24" i="83"/>
  <c r="V23" i="83"/>
  <c r="G23" i="83"/>
  <c r="D23" i="83"/>
  <c r="V22" i="83"/>
  <c r="G22" i="83"/>
  <c r="D22" i="83"/>
  <c r="V21" i="83"/>
  <c r="G21" i="83"/>
  <c r="D21" i="83"/>
  <c r="V20" i="83"/>
  <c r="G20" i="83"/>
  <c r="D20" i="83"/>
  <c r="V19" i="83"/>
  <c r="G19" i="83"/>
  <c r="D19" i="83"/>
  <c r="V18" i="83"/>
  <c r="G18" i="83"/>
  <c r="D18" i="83"/>
  <c r="V17" i="83"/>
  <c r="G17" i="83"/>
  <c r="D17" i="83"/>
  <c r="V16" i="83"/>
  <c r="G16" i="83"/>
  <c r="D16" i="83"/>
  <c r="V15" i="83"/>
  <c r="G15" i="83"/>
  <c r="D15" i="83"/>
  <c r="V14" i="83"/>
  <c r="D14" i="83"/>
  <c r="G14" i="83" s="1"/>
  <c r="V13" i="83"/>
  <c r="M13" i="83"/>
  <c r="O13" i="83" s="1"/>
  <c r="Q13" i="83" s="1"/>
  <c r="S13" i="83" s="1"/>
  <c r="L13" i="83"/>
  <c r="D13" i="83"/>
  <c r="G13" i="83" s="1"/>
  <c r="V12" i="83"/>
  <c r="G12" i="83"/>
  <c r="D12" i="83"/>
  <c r="J10" i="83"/>
  <c r="V74" i="82"/>
  <c r="G69" i="82"/>
  <c r="G71" i="82" s="1"/>
  <c r="G63" i="82"/>
  <c r="G62" i="82"/>
  <c r="G61" i="82"/>
  <c r="G60" i="82"/>
  <c r="G59" i="82"/>
  <c r="G58" i="82"/>
  <c r="G57" i="82"/>
  <c r="G56" i="82"/>
  <c r="G55" i="82"/>
  <c r="G54" i="82"/>
  <c r="G53" i="82"/>
  <c r="G52" i="82"/>
  <c r="G51" i="82"/>
  <c r="G50" i="82"/>
  <c r="G49" i="82"/>
  <c r="G48" i="82"/>
  <c r="G47" i="82"/>
  <c r="G46" i="82"/>
  <c r="G45" i="82"/>
  <c r="G44" i="82"/>
  <c r="G64" i="82" s="1"/>
  <c r="V76" i="82" s="1"/>
  <c r="G39" i="82"/>
  <c r="D39" i="82"/>
  <c r="G38" i="82"/>
  <c r="D38" i="82"/>
  <c r="G37" i="82"/>
  <c r="D37" i="82"/>
  <c r="G36" i="82"/>
  <c r="D36" i="82"/>
  <c r="G35" i="82"/>
  <c r="D35" i="82"/>
  <c r="D34" i="82"/>
  <c r="G34" i="82" s="1"/>
  <c r="G33" i="82"/>
  <c r="G40" i="82" s="1"/>
  <c r="D33" i="82"/>
  <c r="G28" i="82"/>
  <c r="D28" i="82"/>
  <c r="G27" i="82"/>
  <c r="D27" i="82"/>
  <c r="V26" i="82"/>
  <c r="G26" i="82"/>
  <c r="D26" i="82"/>
  <c r="V25" i="82"/>
  <c r="G25" i="82"/>
  <c r="D25" i="82"/>
  <c r="V24" i="82"/>
  <c r="G24" i="82"/>
  <c r="D24" i="82"/>
  <c r="V23" i="82"/>
  <c r="G23" i="82"/>
  <c r="D23" i="82"/>
  <c r="V22" i="82"/>
  <c r="G22" i="82"/>
  <c r="D22" i="82"/>
  <c r="V21" i="82"/>
  <c r="G21" i="82"/>
  <c r="D21" i="82"/>
  <c r="V20" i="82"/>
  <c r="G20" i="82"/>
  <c r="D20" i="82"/>
  <c r="V19" i="82"/>
  <c r="G19" i="82"/>
  <c r="D19" i="82"/>
  <c r="V18" i="82"/>
  <c r="G18" i="82"/>
  <c r="D18" i="82"/>
  <c r="V17" i="82"/>
  <c r="G17" i="82"/>
  <c r="D17" i="82"/>
  <c r="V16" i="82"/>
  <c r="G16" i="82"/>
  <c r="D16" i="82"/>
  <c r="V15" i="82"/>
  <c r="G15" i="82"/>
  <c r="D15" i="82"/>
  <c r="V14" i="82"/>
  <c r="G14" i="82"/>
  <c r="D14" i="82"/>
  <c r="V13" i="82"/>
  <c r="M13" i="82"/>
  <c r="O13" i="82" s="1"/>
  <c r="Q13" i="82" s="1"/>
  <c r="S13" i="82" s="1"/>
  <c r="L13" i="82"/>
  <c r="D13" i="82"/>
  <c r="G13" i="82" s="1"/>
  <c r="V12" i="82"/>
  <c r="D12" i="82"/>
  <c r="G12" i="82" s="1"/>
  <c r="J10" i="82"/>
  <c r="G29" i="90" l="1"/>
  <c r="G29" i="94"/>
  <c r="G40" i="101"/>
  <c r="G72" i="103"/>
  <c r="G72" i="116"/>
  <c r="G72" i="142"/>
  <c r="G40" i="96"/>
  <c r="G72" i="96" s="1"/>
  <c r="G72" i="100"/>
  <c r="G72" i="84"/>
  <c r="G29" i="88"/>
  <c r="G29" i="101"/>
  <c r="G29" i="83"/>
  <c r="G29" i="92"/>
  <c r="G29" i="93"/>
  <c r="G40" i="93"/>
  <c r="G72" i="87"/>
  <c r="G72" i="95"/>
  <c r="G72" i="97"/>
  <c r="G29" i="82"/>
  <c r="G29" i="89"/>
  <c r="G40" i="91"/>
  <c r="G72" i="91" s="1"/>
  <c r="G40" i="98"/>
  <c r="G29" i="107"/>
  <c r="G72" i="85"/>
  <c r="G72" i="86"/>
  <c r="G40" i="92"/>
  <c r="G29" i="98"/>
  <c r="G40" i="99"/>
  <c r="G72" i="99" s="1"/>
  <c r="G72" i="120"/>
  <c r="G40" i="102"/>
  <c r="G72" i="102" s="1"/>
  <c r="G29" i="106"/>
  <c r="G40" i="117"/>
  <c r="G29" i="132"/>
  <c r="G40" i="132"/>
  <c r="G72" i="115"/>
  <c r="G29" i="127"/>
  <c r="G40" i="106"/>
  <c r="G29" i="114"/>
  <c r="G29" i="118"/>
  <c r="G40" i="123"/>
  <c r="G64" i="104"/>
  <c r="V76" i="104" s="1"/>
  <c r="G29" i="109"/>
  <c r="G29" i="123"/>
  <c r="G72" i="128"/>
  <c r="G64" i="102"/>
  <c r="V76" i="102" s="1"/>
  <c r="G29" i="130"/>
  <c r="G40" i="131"/>
  <c r="G72" i="131" s="1"/>
  <c r="G72" i="133"/>
  <c r="G72" i="113"/>
  <c r="G40" i="108"/>
  <c r="G72" i="108" s="1"/>
  <c r="G64" i="105"/>
  <c r="V76" i="105" s="1"/>
  <c r="G29" i="111"/>
  <c r="G64" i="110"/>
  <c r="V76" i="110" s="1"/>
  <c r="G40" i="111"/>
  <c r="G29" i="122"/>
  <c r="G40" i="112"/>
  <c r="G72" i="112" s="1"/>
  <c r="G40" i="126"/>
  <c r="G72" i="126" s="1"/>
  <c r="G64" i="130"/>
  <c r="V76" i="130" s="1"/>
  <c r="G40" i="137"/>
  <c r="G29" i="147"/>
  <c r="G40" i="147"/>
  <c r="G72" i="159"/>
  <c r="G29" i="146"/>
  <c r="G29" i="158"/>
  <c r="G40" i="167"/>
  <c r="G29" i="124"/>
  <c r="G64" i="135"/>
  <c r="G40" i="138"/>
  <c r="G72" i="138" s="1"/>
  <c r="G29" i="144"/>
  <c r="G64" i="111"/>
  <c r="V76" i="111" s="1"/>
  <c r="G29" i="121"/>
  <c r="G40" i="121"/>
  <c r="G64" i="125"/>
  <c r="V76" i="125" s="1"/>
  <c r="G29" i="129"/>
  <c r="G64" i="132"/>
  <c r="V76" i="132" s="1"/>
  <c r="G29" i="134"/>
  <c r="G40" i="141"/>
  <c r="G40" i="149"/>
  <c r="G40" i="118"/>
  <c r="G40" i="134"/>
  <c r="G64" i="136"/>
  <c r="V76" i="136" s="1"/>
  <c r="G72" i="149"/>
  <c r="G64" i="119"/>
  <c r="V76" i="119" s="1"/>
  <c r="G64" i="127"/>
  <c r="V76" i="127" s="1"/>
  <c r="G29" i="137"/>
  <c r="G64" i="117"/>
  <c r="V76" i="117" s="1"/>
  <c r="G40" i="129"/>
  <c r="G64" i="138"/>
  <c r="V76" i="138" s="1"/>
  <c r="G64" i="140"/>
  <c r="V76" i="140" s="1"/>
  <c r="G40" i="148"/>
  <c r="G29" i="151"/>
  <c r="G40" i="151"/>
  <c r="G40" i="155"/>
  <c r="G64" i="166"/>
  <c r="V76" i="166" s="1"/>
  <c r="G29" i="167"/>
  <c r="G29" i="141"/>
  <c r="G29" i="143"/>
  <c r="G40" i="143"/>
  <c r="G64" i="144"/>
  <c r="V76" i="144" s="1"/>
  <c r="G64" i="151"/>
  <c r="V76" i="151" s="1"/>
  <c r="G64" i="160"/>
  <c r="V76" i="160" s="1"/>
  <c r="G29" i="164"/>
  <c r="G29" i="166"/>
  <c r="G64" i="139"/>
  <c r="V76" i="139" s="1"/>
  <c r="G40" i="152"/>
  <c r="G64" i="155"/>
  <c r="V76" i="155" s="1"/>
  <c r="G40" i="161"/>
  <c r="G29" i="163"/>
  <c r="G29" i="139"/>
  <c r="G40" i="145"/>
  <c r="G72" i="145" s="1"/>
  <c r="G64" i="147"/>
  <c r="V76" i="147" s="1"/>
  <c r="G64" i="153"/>
  <c r="V76" i="153" s="1"/>
  <c r="G29" i="156"/>
  <c r="G40" i="156"/>
  <c r="G64" i="162"/>
  <c r="V76" i="162" s="1"/>
  <c r="G29" i="165"/>
  <c r="G29" i="168"/>
  <c r="G64" i="143"/>
  <c r="V76" i="143" s="1"/>
  <c r="G29" i="148"/>
  <c r="G29" i="157"/>
  <c r="G40" i="160"/>
  <c r="G72" i="160" s="1"/>
  <c r="G40" i="162"/>
  <c r="G72" i="162" s="1"/>
  <c r="G40" i="163"/>
  <c r="G72" i="140"/>
  <c r="G40" i="144"/>
  <c r="G29" i="150"/>
  <c r="G64" i="150"/>
  <c r="V76" i="150" s="1"/>
  <c r="G29" i="154"/>
  <c r="G29" i="155"/>
  <c r="G74" i="160" l="1"/>
  <c r="G73" i="160"/>
  <c r="G75" i="160" s="1"/>
  <c r="G74" i="126"/>
  <c r="G75" i="126" s="1"/>
  <c r="G73" i="126"/>
  <c r="G75" i="112"/>
  <c r="G74" i="112"/>
  <c r="G73" i="112"/>
  <c r="G74" i="131"/>
  <c r="G73" i="131"/>
  <c r="G75" i="131"/>
  <c r="G74" i="145"/>
  <c r="G73" i="145"/>
  <c r="V75" i="145" s="1"/>
  <c r="G74" i="102"/>
  <c r="G73" i="102"/>
  <c r="G75" i="102" s="1"/>
  <c r="G73" i="96"/>
  <c r="G75" i="96"/>
  <c r="G74" i="96"/>
  <c r="G74" i="91"/>
  <c r="G73" i="91"/>
  <c r="G75" i="91" s="1"/>
  <c r="G74" i="138"/>
  <c r="G73" i="138"/>
  <c r="G75" i="138" s="1"/>
  <c r="G75" i="99"/>
  <c r="G74" i="99"/>
  <c r="G73" i="99"/>
  <c r="G74" i="162"/>
  <c r="G73" i="162"/>
  <c r="G75" i="162"/>
  <c r="G74" i="108"/>
  <c r="G73" i="108"/>
  <c r="V75" i="108" s="1"/>
  <c r="G72" i="155"/>
  <c r="G72" i="156"/>
  <c r="G72" i="143"/>
  <c r="V75" i="160"/>
  <c r="G72" i="134"/>
  <c r="G72" i="161"/>
  <c r="G72" i="158"/>
  <c r="G72" i="147"/>
  <c r="G72" i="111"/>
  <c r="G72" i="119"/>
  <c r="G72" i="127"/>
  <c r="G72" i="106"/>
  <c r="G74" i="86"/>
  <c r="G73" i="86"/>
  <c r="V75" i="86" s="1"/>
  <c r="G72" i="117"/>
  <c r="G72" i="104"/>
  <c r="G72" i="157"/>
  <c r="G72" i="141"/>
  <c r="G74" i="149"/>
  <c r="G73" i="149"/>
  <c r="V75" i="149" s="1"/>
  <c r="G72" i="144"/>
  <c r="G72" i="146"/>
  <c r="G72" i="152"/>
  <c r="G72" i="136"/>
  <c r="G73" i="133"/>
  <c r="V75" i="133" s="1"/>
  <c r="G74" i="133"/>
  <c r="G73" i="115"/>
  <c r="V75" i="115" s="1"/>
  <c r="G74" i="115"/>
  <c r="G72" i="110"/>
  <c r="G74" i="87"/>
  <c r="G73" i="87"/>
  <c r="V75" i="87" s="1"/>
  <c r="G74" i="116"/>
  <c r="G73" i="116"/>
  <c r="G72" i="148"/>
  <c r="G72" i="166"/>
  <c r="G72" i="167"/>
  <c r="G72" i="129"/>
  <c r="G72" i="109"/>
  <c r="V75" i="126"/>
  <c r="G74" i="85"/>
  <c r="G73" i="85"/>
  <c r="V75" i="102"/>
  <c r="G72" i="101"/>
  <c r="G74" i="100"/>
  <c r="G73" i="100"/>
  <c r="V75" i="100" s="1"/>
  <c r="G72" i="150"/>
  <c r="G72" i="164"/>
  <c r="V76" i="135"/>
  <c r="G72" i="135"/>
  <c r="G72" i="125"/>
  <c r="G72" i="130"/>
  <c r="G72" i="105"/>
  <c r="G72" i="107"/>
  <c r="G75" i="97"/>
  <c r="G74" i="97"/>
  <c r="G73" i="97"/>
  <c r="V75" i="97" s="1"/>
  <c r="V75" i="99"/>
  <c r="G72" i="154"/>
  <c r="G72" i="168"/>
  <c r="G72" i="139"/>
  <c r="G72" i="137"/>
  <c r="G72" i="124"/>
  <c r="G72" i="132"/>
  <c r="G75" i="95"/>
  <c r="G74" i="95"/>
  <c r="G73" i="95"/>
  <c r="V75" i="95" s="1"/>
  <c r="G75" i="103"/>
  <c r="G74" i="103"/>
  <c r="G73" i="103"/>
  <c r="V75" i="103" s="1"/>
  <c r="G72" i="165"/>
  <c r="G72" i="163"/>
  <c r="G72" i="121"/>
  <c r="G72" i="122"/>
  <c r="G73" i="113"/>
  <c r="G75" i="113" s="1"/>
  <c r="G74" i="113"/>
  <c r="G72" i="118"/>
  <c r="V75" i="131"/>
  <c r="G74" i="120"/>
  <c r="G73" i="120"/>
  <c r="V75" i="120" s="1"/>
  <c r="G72" i="98"/>
  <c r="G72" i="93"/>
  <c r="G72" i="88"/>
  <c r="V75" i="96"/>
  <c r="G72" i="151"/>
  <c r="V75" i="162"/>
  <c r="G74" i="159"/>
  <c r="G73" i="159"/>
  <c r="V75" i="159" s="1"/>
  <c r="G75" i="159"/>
  <c r="V75" i="138"/>
  <c r="G74" i="128"/>
  <c r="G73" i="128"/>
  <c r="G75" i="128" s="1"/>
  <c r="G72" i="114"/>
  <c r="V75" i="112"/>
  <c r="G72" i="89"/>
  <c r="G72" i="92"/>
  <c r="G74" i="84"/>
  <c r="G73" i="84"/>
  <c r="V75" i="84" s="1"/>
  <c r="G72" i="94"/>
  <c r="G73" i="140"/>
  <c r="V75" i="140" s="1"/>
  <c r="G74" i="140"/>
  <c r="G72" i="153"/>
  <c r="G72" i="123"/>
  <c r="G72" i="82"/>
  <c r="G72" i="83"/>
  <c r="G74" i="142"/>
  <c r="G73" i="142"/>
  <c r="G72" i="90"/>
  <c r="G74" i="90" l="1"/>
  <c r="G73" i="90"/>
  <c r="G74" i="104"/>
  <c r="G73" i="104"/>
  <c r="G74" i="121"/>
  <c r="G73" i="121"/>
  <c r="V75" i="121" s="1"/>
  <c r="G74" i="137"/>
  <c r="G73" i="137"/>
  <c r="V75" i="137" s="1"/>
  <c r="G74" i="125"/>
  <c r="G73" i="125"/>
  <c r="V75" i="125" s="1"/>
  <c r="G75" i="100"/>
  <c r="G74" i="166"/>
  <c r="G73" i="166"/>
  <c r="G75" i="133"/>
  <c r="G74" i="117"/>
  <c r="G73" i="117"/>
  <c r="V75" i="117" s="1"/>
  <c r="G75" i="117"/>
  <c r="G75" i="119"/>
  <c r="G74" i="119"/>
  <c r="G73" i="119"/>
  <c r="V75" i="119" s="1"/>
  <c r="G75" i="145"/>
  <c r="G75" i="89"/>
  <c r="G74" i="89"/>
  <c r="G73" i="89"/>
  <c r="V75" i="89" s="1"/>
  <c r="V75" i="142"/>
  <c r="G73" i="123"/>
  <c r="V75" i="123" s="1"/>
  <c r="G74" i="123"/>
  <c r="G74" i="114"/>
  <c r="G73" i="114"/>
  <c r="G73" i="93"/>
  <c r="G74" i="93"/>
  <c r="G74" i="118"/>
  <c r="G73" i="118"/>
  <c r="V75" i="118" s="1"/>
  <c r="G75" i="163"/>
  <c r="G73" i="163"/>
  <c r="G74" i="163"/>
  <c r="G73" i="139"/>
  <c r="V75" i="139" s="1"/>
  <c r="G74" i="139"/>
  <c r="G74" i="135"/>
  <c r="G73" i="135"/>
  <c r="V75" i="135" s="1"/>
  <c r="G74" i="109"/>
  <c r="G73" i="109"/>
  <c r="V75" i="109" s="1"/>
  <c r="G75" i="87"/>
  <c r="G73" i="136"/>
  <c r="G74" i="136"/>
  <c r="G75" i="136" s="1"/>
  <c r="G75" i="149"/>
  <c r="G75" i="86"/>
  <c r="G74" i="111"/>
  <c r="G73" i="111"/>
  <c r="V75" i="111" s="1"/>
  <c r="G74" i="134"/>
  <c r="G73" i="134"/>
  <c r="V75" i="134" s="1"/>
  <c r="G75" i="108"/>
  <c r="G74" i="94"/>
  <c r="G73" i="94"/>
  <c r="V75" i="94" s="1"/>
  <c r="G75" i="94"/>
  <c r="G74" i="101"/>
  <c r="G75" i="101" s="1"/>
  <c r="G73" i="101"/>
  <c r="G74" i="152"/>
  <c r="G73" i="152"/>
  <c r="G74" i="141"/>
  <c r="G73" i="141"/>
  <c r="V75" i="141" s="1"/>
  <c r="G73" i="88"/>
  <c r="G75" i="88"/>
  <c r="G74" i="88"/>
  <c r="G74" i="167"/>
  <c r="G75" i="167" s="1"/>
  <c r="G73" i="167"/>
  <c r="G74" i="110"/>
  <c r="G75" i="110" s="1"/>
  <c r="G73" i="110"/>
  <c r="G75" i="142"/>
  <c r="G74" i="92"/>
  <c r="G73" i="92"/>
  <c r="G73" i="98"/>
  <c r="G74" i="98"/>
  <c r="G75" i="98" s="1"/>
  <c r="G74" i="132"/>
  <c r="G73" i="132"/>
  <c r="G75" i="168"/>
  <c r="G74" i="168"/>
  <c r="G73" i="168"/>
  <c r="G73" i="107"/>
  <c r="V75" i="107" s="1"/>
  <c r="G74" i="107"/>
  <c r="G73" i="148"/>
  <c r="G75" i="148" s="1"/>
  <c r="G74" i="148"/>
  <c r="G75" i="147"/>
  <c r="G73" i="147"/>
  <c r="V75" i="147" s="1"/>
  <c r="G74" i="147"/>
  <c r="G75" i="155"/>
  <c r="G73" i="155"/>
  <c r="G74" i="155"/>
  <c r="G75" i="84"/>
  <c r="G75" i="140"/>
  <c r="V75" i="128"/>
  <c r="G74" i="151"/>
  <c r="G73" i="151"/>
  <c r="G75" i="151"/>
  <c r="G75" i="120"/>
  <c r="V75" i="113"/>
  <c r="G74" i="165"/>
  <c r="G73" i="165"/>
  <c r="G73" i="164"/>
  <c r="G75" i="164" s="1"/>
  <c r="G74" i="164"/>
  <c r="V75" i="116"/>
  <c r="G75" i="115"/>
  <c r="G74" i="146"/>
  <c r="G73" i="146"/>
  <c r="V75" i="146" s="1"/>
  <c r="G74" i="143"/>
  <c r="G73" i="143"/>
  <c r="G75" i="143"/>
  <c r="G74" i="153"/>
  <c r="G75" i="153"/>
  <c r="G73" i="153"/>
  <c r="V75" i="153" s="1"/>
  <c r="G75" i="122"/>
  <c r="G74" i="122"/>
  <c r="G73" i="122"/>
  <c r="G74" i="124"/>
  <c r="G75" i="124" s="1"/>
  <c r="G73" i="124"/>
  <c r="G73" i="105"/>
  <c r="G75" i="105" s="1"/>
  <c r="G74" i="105"/>
  <c r="G75" i="150"/>
  <c r="G74" i="150"/>
  <c r="G73" i="150"/>
  <c r="V75" i="85"/>
  <c r="G74" i="129"/>
  <c r="G73" i="129"/>
  <c r="V75" i="129" s="1"/>
  <c r="G74" i="144"/>
  <c r="G75" i="144" s="1"/>
  <c r="G73" i="144"/>
  <c r="G74" i="157"/>
  <c r="G75" i="157" s="1"/>
  <c r="G73" i="157"/>
  <c r="G74" i="106"/>
  <c r="G73" i="106"/>
  <c r="V75" i="106" s="1"/>
  <c r="G75" i="158"/>
  <c r="G74" i="158"/>
  <c r="G73" i="158"/>
  <c r="G74" i="161"/>
  <c r="G73" i="161"/>
  <c r="G74" i="83"/>
  <c r="G73" i="83"/>
  <c r="V75" i="83" s="1"/>
  <c r="V75" i="91"/>
  <c r="G74" i="82"/>
  <c r="G75" i="82" s="1"/>
  <c r="G73" i="82"/>
  <c r="G74" i="154"/>
  <c r="G73" i="154"/>
  <c r="G75" i="154"/>
  <c r="G75" i="130"/>
  <c r="G73" i="130"/>
  <c r="V75" i="130" s="1"/>
  <c r="G74" i="130"/>
  <c r="G75" i="85"/>
  <c r="G75" i="116"/>
  <c r="G74" i="127"/>
  <c r="G73" i="127"/>
  <c r="V75" i="127" s="1"/>
  <c r="G73" i="156"/>
  <c r="V75" i="156" s="1"/>
  <c r="G74" i="156"/>
  <c r="V75" i="158" l="1"/>
  <c r="V75" i="150"/>
  <c r="V75" i="143"/>
  <c r="V75" i="151"/>
  <c r="G75" i="107"/>
  <c r="G75" i="139"/>
  <c r="V75" i="93"/>
  <c r="G75" i="156"/>
  <c r="V75" i="144"/>
  <c r="V75" i="122"/>
  <c r="V75" i="164"/>
  <c r="V75" i="168"/>
  <c r="V75" i="98"/>
  <c r="G75" i="141"/>
  <c r="G75" i="111"/>
  <c r="G75" i="93"/>
  <c r="V75" i="104"/>
  <c r="G75" i="146"/>
  <c r="V75" i="165"/>
  <c r="V75" i="92"/>
  <c r="V75" i="167"/>
  <c r="V75" i="152"/>
  <c r="G75" i="109"/>
  <c r="V75" i="163"/>
  <c r="V75" i="114"/>
  <c r="G75" i="125"/>
  <c r="G75" i="104"/>
  <c r="G75" i="83"/>
  <c r="V75" i="154"/>
  <c r="G75" i="129"/>
  <c r="G75" i="165"/>
  <c r="V75" i="132"/>
  <c r="G75" i="92"/>
  <c r="G75" i="152"/>
  <c r="G75" i="134"/>
  <c r="G75" i="118"/>
  <c r="G75" i="114"/>
  <c r="V75" i="166"/>
  <c r="V75" i="90"/>
  <c r="G75" i="127"/>
  <c r="V75" i="161"/>
  <c r="G75" i="106"/>
  <c r="V75" i="105"/>
  <c r="V75" i="148"/>
  <c r="G75" i="135"/>
  <c r="G75" i="123"/>
  <c r="G75" i="137"/>
  <c r="V75" i="82"/>
  <c r="G75" i="161"/>
  <c r="V75" i="157"/>
  <c r="V75" i="124"/>
  <c r="V75" i="155"/>
  <c r="G75" i="132"/>
  <c r="V75" i="110"/>
  <c r="V75" i="88"/>
  <c r="V75" i="101"/>
  <c r="V75" i="136"/>
  <c r="G75" i="166"/>
  <c r="G75" i="121"/>
  <c r="G75" i="90"/>
  <c r="A10" i="81" l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28" i="81" s="1"/>
  <c r="A29" i="81" s="1"/>
  <c r="A30" i="81" s="1"/>
  <c r="A31" i="81" s="1"/>
  <c r="A32" i="81" s="1"/>
  <c r="A33" i="81" s="1"/>
  <c r="A34" i="81" s="1"/>
  <c r="A35" i="81" s="1"/>
  <c r="A36" i="81" s="1"/>
  <c r="A37" i="81" s="1"/>
  <c r="A38" i="81" s="1"/>
  <c r="A39" i="81" s="1"/>
  <c r="A40" i="81" s="1"/>
  <c r="A41" i="81" s="1"/>
  <c r="A42" i="81" s="1"/>
  <c r="A43" i="81" s="1"/>
  <c r="A44" i="81" s="1"/>
  <c r="A45" i="81" s="1"/>
  <c r="A46" i="81" s="1"/>
  <c r="A47" i="81" s="1"/>
  <c r="A48" i="81" s="1"/>
  <c r="A49" i="81" s="1"/>
  <c r="A50" i="81" s="1"/>
  <c r="A51" i="81" s="1"/>
  <c r="A52" i="81" s="1"/>
  <c r="A53" i="81" s="1"/>
  <c r="A54" i="81" s="1"/>
  <c r="A55" i="81" s="1"/>
  <c r="A56" i="81" s="1"/>
  <c r="A57" i="81" s="1"/>
  <c r="A58" i="81" s="1"/>
  <c r="A59" i="81" s="1"/>
  <c r="A60" i="81" s="1"/>
  <c r="A61" i="81" s="1"/>
  <c r="A62" i="81" s="1"/>
  <c r="A63" i="81" s="1"/>
  <c r="A64" i="81" s="1"/>
  <c r="A65" i="81" s="1"/>
  <c r="A66" i="81" s="1"/>
  <c r="A67" i="81" s="1"/>
  <c r="A68" i="81" s="1"/>
  <c r="A69" i="81" s="1"/>
  <c r="A70" i="81" s="1"/>
  <c r="A71" i="81" s="1"/>
  <c r="A72" i="81" s="1"/>
  <c r="A73" i="81" s="1"/>
  <c r="A74" i="81" s="1"/>
  <c r="A75" i="81" s="1"/>
  <c r="A76" i="81" s="1"/>
  <c r="A77" i="81" s="1"/>
  <c r="A78" i="81" s="1"/>
  <c r="A79" i="81" s="1"/>
  <c r="A80" i="81" s="1"/>
  <c r="A81" i="81" s="1"/>
  <c r="A82" i="81" s="1"/>
  <c r="A83" i="81" s="1"/>
  <c r="A84" i="81" s="1"/>
  <c r="A85" i="81" s="1"/>
  <c r="A86" i="81" s="1"/>
  <c r="A87" i="81" s="1"/>
  <c r="A88" i="81" s="1"/>
  <c r="A89" i="81" s="1"/>
  <c r="A90" i="81" s="1"/>
  <c r="A91" i="81" s="1"/>
  <c r="A92" i="81" s="1"/>
  <c r="A93" i="81" s="1"/>
  <c r="A94" i="81" s="1"/>
  <c r="A9" i="81"/>
  <c r="F87" i="81"/>
  <c r="F88" i="81"/>
  <c r="F89" i="81"/>
  <c r="F90" i="81"/>
  <c r="F91" i="81"/>
  <c r="F92" i="81"/>
  <c r="F93" i="81"/>
  <c r="F94" i="81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30" i="81"/>
  <c r="F31" i="81"/>
  <c r="F32" i="81"/>
  <c r="F33" i="81"/>
  <c r="F34" i="81"/>
  <c r="F35" i="81"/>
  <c r="F36" i="81"/>
  <c r="F37" i="81"/>
  <c r="F38" i="81"/>
  <c r="F39" i="81"/>
  <c r="F40" i="81"/>
  <c r="F41" i="81"/>
  <c r="F42" i="81"/>
  <c r="F43" i="81"/>
  <c r="F44" i="81"/>
  <c r="F45" i="81"/>
  <c r="F46" i="81"/>
  <c r="F47" i="81"/>
  <c r="F48" i="81"/>
  <c r="F49" i="81"/>
  <c r="F50" i="81"/>
  <c r="F51" i="81"/>
  <c r="F52" i="81"/>
  <c r="F53" i="81"/>
  <c r="F54" i="81"/>
  <c r="F55" i="81"/>
  <c r="F56" i="81"/>
  <c r="F57" i="81"/>
  <c r="F58" i="81"/>
  <c r="F59" i="81"/>
  <c r="F60" i="81"/>
  <c r="F61" i="81"/>
  <c r="F62" i="81"/>
  <c r="F63" i="81"/>
  <c r="F64" i="81"/>
  <c r="F65" i="81"/>
  <c r="F66" i="81"/>
  <c r="F67" i="81"/>
  <c r="F68" i="81"/>
  <c r="F69" i="81"/>
  <c r="F70" i="81"/>
  <c r="F71" i="81"/>
  <c r="F72" i="81"/>
  <c r="F73" i="81"/>
  <c r="F74" i="81"/>
  <c r="F75" i="81"/>
  <c r="F76" i="81"/>
  <c r="F77" i="81"/>
  <c r="F78" i="81"/>
  <c r="F79" i="81"/>
  <c r="F80" i="81"/>
  <c r="F81" i="81"/>
  <c r="F82" i="81"/>
  <c r="F83" i="81"/>
  <c r="F84" i="81"/>
  <c r="F85" i="81"/>
  <c r="F86" i="81"/>
  <c r="F8" i="81"/>
  <c r="F5" i="81" l="1"/>
</calcChain>
</file>

<file path=xl/comments1.xml><?xml version="1.0" encoding="utf-8"?>
<comments xmlns="http://schemas.openxmlformats.org/spreadsheetml/2006/main">
  <authors>
    <author/>
  </authors>
  <commentList>
    <comment ref="F5" authorId="0" shapeId="0">
      <text>
        <r>
          <rPr>
            <sz val="11"/>
            <color indexed="8"/>
            <rFont val="Calibri"/>
            <family val="2"/>
          </rPr>
          <t xml:space="preserve">Este campo debe contener la sumatoria de la columna F y debe ser igual al valor adjudicado al proveedor ganador. </t>
        </r>
        <r>
          <rPr>
            <b/>
            <sz val="11"/>
            <color indexed="8"/>
            <rFont val="Calibri"/>
            <family val="2"/>
          </rPr>
          <t>IMPORTANTE:</t>
        </r>
        <r>
          <rPr>
            <sz val="11"/>
            <color indexed="8"/>
            <rFont val="Calibri"/>
            <family val="2"/>
          </rPr>
          <t xml:space="preserve"> Celda F6 debe redondearse a 2 decimales</t>
        </r>
      </text>
    </comment>
  </commentList>
</comments>
</file>

<file path=xl/sharedStrings.xml><?xml version="1.0" encoding="utf-8"?>
<sst xmlns="http://schemas.openxmlformats.org/spreadsheetml/2006/main" count="9767" uniqueCount="298">
  <si>
    <t xml:space="preserve">Replanteo de estructuras </t>
  </si>
  <si>
    <t>u</t>
  </si>
  <si>
    <t>CANTIDAD</t>
  </si>
  <si>
    <t>UNIDAD</t>
  </si>
  <si>
    <t xml:space="preserve">Desbroce de vegetación </t>
  </si>
  <si>
    <t>Km</t>
  </si>
  <si>
    <t xml:space="preserve">Poste circular de plástico reforzado con fibra de vidrio, de 12 m, 500 Kg de carga a la rotura, en terreno sin clasificar </t>
  </si>
  <si>
    <t xml:space="preserve">Poste circular de plástico reforzado con fibra de vidrio, de 12 m, 500 Kg de carga a la rotura. en terreno roca </t>
  </si>
  <si>
    <t xml:space="preserve">Poste circular de plástico reforzado con fibra de vidrio, de 10 m, 400 Kg de carga a la rotura, en terreno sin clasificar </t>
  </si>
  <si>
    <t>Poste circular de plástico reforzado con fibra de vidrio, de 10 m, 400 Kg de carga a la rotura en terreno roca</t>
  </si>
  <si>
    <t xml:space="preserve">Poste circular de hormigón armado, de 12 m, 500 Kg de carga a la rotura. en terreno sin clasificar </t>
  </si>
  <si>
    <t>Poste circular de hormigón armado, de 12 m x 500 Kg de carga a la rotura, en terreno roca</t>
  </si>
  <si>
    <t xml:space="preserve">Poste circular de hormigón armado, de 10 m x 400 Kg de carga a la rotura, en terreno sin clasificar </t>
  </si>
  <si>
    <t>Poste circular de hormigón armado, de 10 m x 400 Kg de carga a la rotura, en terreno roca</t>
  </si>
  <si>
    <t xml:space="preserve">Tensor a tierra doble TAT-0TD, en terreno sin clasificar </t>
  </si>
  <si>
    <t>m</t>
  </si>
  <si>
    <t>Tensor a tierra doble TAT-0TD, en terreno roca</t>
  </si>
  <si>
    <t>Tensor a tierra simple TAT-0TS,  en terreno sin clasificar</t>
  </si>
  <si>
    <t xml:space="preserve">Tensor a tierra simple TAT-0TS, en terreno roca </t>
  </si>
  <si>
    <t>Tensor a tierra simple TAD-0TS, en terreno sin clasificar</t>
  </si>
  <si>
    <t>Tensor a tierra simple TAD-0TS, en terreno roca</t>
  </si>
  <si>
    <t>Transformador monofásico autoprotegido (CSP) de 15 KVA 13800 GRDY/7967 V-120/240 V</t>
  </si>
  <si>
    <t>Transformador monofásico autoprotegido (CSP) de 10 KVA 13800 GRDY/7967 V-120/240 V</t>
  </si>
  <si>
    <t>Transformador monofásico autoprotegido (CSP) de 5 KVA 13800 GRDY/7967 V-120/240 V</t>
  </si>
  <si>
    <t>Estructura tubo poste para acometida con tubo de 6 m</t>
  </si>
  <si>
    <t>Seccionador fusible unipolar, tipo abierto 15 kV, 100 A, BIL 95 kV, con tirafusible. SPT-1S100-95 para línea</t>
  </si>
  <si>
    <t>Estructura monofásica - centrada - pasante EST-1CP</t>
  </si>
  <si>
    <t>Estructura monofásica - centrada - angular EST-1CA</t>
  </si>
  <si>
    <t>Estructura monofásica - centrada - retención EST-1CR</t>
  </si>
  <si>
    <t>Estructura monofásica - centrada - doble retención EST-1CD</t>
  </si>
  <si>
    <t>Estructura en baja tensión tipo ESE-1EP</t>
  </si>
  <si>
    <t>Estructura en baja tensión tipo ESE-1ER</t>
  </si>
  <si>
    <t>Estructura en baja tensión tipo ESE-1ED</t>
  </si>
  <si>
    <t>Estructura codo-tubo adherido a la pared para acometida</t>
  </si>
  <si>
    <t>Estructura en baja tensión tipo ESD-3EP</t>
  </si>
  <si>
    <t>Estructura en baja tensión tipo ESD-3ER</t>
  </si>
  <si>
    <t xml:space="preserve">Conductor desnudo cableado aluminio acero ACSR 6/1, 1/0 AWG, 7 hilos CO0-0B1/0 </t>
  </si>
  <si>
    <t xml:space="preserve">Conductor desnudo cableado aluminio acero ACSR 6/1, 2 AWG, 7 hilos CO0-0B2 </t>
  </si>
  <si>
    <t>Puesta a tierra para red secundaria aérea, 1 varilla y conductor de cobre # 2 AWG, PT0-0DC2_1 en CP</t>
  </si>
  <si>
    <t>Puesta a tierra para red secundaria aérea, 1 varilla y conductor de cobre # 2 AWG, PT0-0DC2_1 en RS</t>
  </si>
  <si>
    <t>Puesta a tierra para medidor</t>
  </si>
  <si>
    <t>Acceso de poste de HºAº de 12  m ó 11 m, de sección circular ó rectangular</t>
  </si>
  <si>
    <t>Acceso de poste de HºAº de 9 m ó 10 m, de sección circular ó rectangular</t>
  </si>
  <si>
    <t>Desmontaje de medidor monofásico.</t>
  </si>
  <si>
    <t>Reubicación de acometida</t>
  </si>
  <si>
    <t>Desmontaje y enrollado de acometida.</t>
  </si>
  <si>
    <t>Acometida en conductor triplex ACSR 3x4 AWG, AC0-0J3x4.</t>
  </si>
  <si>
    <t>Acometida en conductor antihurto SEU 2x4 Al + Nx4 Al AWG (Serie 8000)</t>
  </si>
  <si>
    <t>Montaje de abrazadera 2 pernos, con doble ojal espiralado para acometidas</t>
  </si>
  <si>
    <t>Luminaria tipo LED, autocontrolada, potencia ≤100W, 120 - 240 V, con driver telegestionable y base de 7 pines</t>
  </si>
  <si>
    <t>Amortiguador para conductor ACSR # 2 AWG. SVD-0103</t>
  </si>
  <si>
    <t>Inclinado de poste de HºAº de 11 m ó de 12 m</t>
  </si>
  <si>
    <t>Inclinado de poste de HºAº de 9 m ó de 10 metros</t>
  </si>
  <si>
    <t xml:space="preserve">Desarmado y retiro de tensor simple TS </t>
  </si>
  <si>
    <t>Desarmado y retiro de tensor doble TD EN CIRCUITO PRIMARIO</t>
  </si>
  <si>
    <t>Desarmado de estructura monofásica tipo EST-1CA</t>
  </si>
  <si>
    <t>Desarmado de estructura monofásica tipo EST-1CR</t>
  </si>
  <si>
    <t>Desarmado de estructura secundaria tipo ESD-1ER ó 2ER</t>
  </si>
  <si>
    <t>Desmontaje de Transformador monofásico, tipo CSP, 13,8 kV GRDy / 7,96 kV, potencia hasta 25 kVA</t>
  </si>
  <si>
    <t>Montaje de transformador monof., tipo CSP, 13,8 kV GRDy / 7,96 kV, hasta 50 kVA (transf. proporcionado por la EERSSA)</t>
  </si>
  <si>
    <t>Retiro y enrollado de conductor de aluminio, desnudo, 5005, ASC ó ACSR # 2 AWG EN CIRCUITO PRIMARIO</t>
  </si>
  <si>
    <t>Retiro y enrollado de conductor de aluminio, desnudo, 5005, ASC ó ACSR # 2 AWG EN CIRCUITO SECUNDARIO</t>
  </si>
  <si>
    <t>Varilla para mejoramiento de resistencia de puesta a tierra.</t>
  </si>
  <si>
    <t>Gel para mejoramiento de resistencia de puesta a tierra</t>
  </si>
  <si>
    <t>Seccionador fusible unipolar, tipo abierto 15 kV, 100 A, BIL 95 kV, con tirafusible. SPT-1S100-95 para transformador</t>
  </si>
  <si>
    <t>PRESUPUESTO DE OBRA</t>
  </si>
  <si>
    <t>RUC_ENTIDAD</t>
  </si>
  <si>
    <t>TOTAL:</t>
  </si>
  <si>
    <t>NUMERO</t>
  </si>
  <si>
    <t>DESCRIPCION DEL RUBRO</t>
  </si>
  <si>
    <t>PRECIO UNITARIO</t>
  </si>
  <si>
    <t>SUBTOTAL</t>
  </si>
  <si>
    <t>Tensor farol doble TAT-0FD, en terreno sin clasificar</t>
  </si>
  <si>
    <t xml:space="preserve">Tensor a tierra doble TAV-0TD,  en terreno sin clasificar </t>
  </si>
  <si>
    <t>Tensor a tierra doble TAV-0TD, en terreno roca</t>
  </si>
  <si>
    <t>Tensor a tierra simple TAV-0TS,  en terreno sin clasificar</t>
  </si>
  <si>
    <t xml:space="preserve">Tensor a tierra simple TAV-0TS, en terreno roca </t>
  </si>
  <si>
    <t>Tensor poste a poste simple TAV-0PS</t>
  </si>
  <si>
    <t>Tensor poste a poste simple TAD-0PS</t>
  </si>
  <si>
    <t>Transformador monofásico autoprotegido (CSP) de 25 KVA 22000 GRDY/12700 V-120/240 V</t>
  </si>
  <si>
    <t>Transformador monofásico autoprotegido (CSP) de 15 KVA 22000 GRDY/12700 V-120/240 V</t>
  </si>
  <si>
    <t>Transformador monofásico autoprotegido (CSP) de 10 KVA 22000 GRDY/12700 V-120/240 V</t>
  </si>
  <si>
    <t>Transformador monofásico autoprotegido (CSP) de 5 KVA 22000 GRDY/12700 V-120/240 V</t>
  </si>
  <si>
    <t>Seccionador fusible unipolar, tipo abierto 27 kV, 100 A, BIL 125 kV, con tirafusible. SPV-1S100-125 para línea</t>
  </si>
  <si>
    <t>Estructura monofásica - centrada - pasante ESV-1CP</t>
  </si>
  <si>
    <t>Estructura monofásica - centrada - angular ESV-1CA</t>
  </si>
  <si>
    <t>Estructura monofásica - centrada - retención ESV-1CR</t>
  </si>
  <si>
    <t>Estructura monofásica - centrada - doble retención ESV-1CD</t>
  </si>
  <si>
    <t>Estructura en baja tensión tipo ESD-3ED</t>
  </si>
  <si>
    <t xml:space="preserve">Caja metálica para medidor una fase 3 hilos en tubo poste </t>
  </si>
  <si>
    <t>Caja metálica medidor una fase 3 hilos en fachada metálica en fachada</t>
  </si>
  <si>
    <t xml:space="preserve">Erección de poste rectangular de hormigón armado de 9 m ó 10 m en terreno roca. (poste proporcionado por la EERSSA). </t>
  </si>
  <si>
    <t>Desarmado de estructura monofásica tipo ESV-1CR</t>
  </si>
  <si>
    <t>Desmontaje de transformador monofásico, tipo CSP, 22 kV GRDy / 12,7 kV, potencia hasta 25 kVA</t>
  </si>
  <si>
    <t>Retiro y enrollado de conductor de aluminio, desnudo, 5005, ASC ó ACSR # 4 AWG EN CIRCUITO PRIMARIO</t>
  </si>
  <si>
    <t>Seccionador fusible unipolar, tipo abierto 27 kV, 100 A, BIL 125 kV, con tirafusible. SPV-1S100-125 para transformador</t>
  </si>
  <si>
    <t>Luminaria tipo LED, autocontrolada, potencia ≤150 W, 120 - 240 V, con driver telegestionable y base de 7 pines</t>
  </si>
  <si>
    <t>Pruebas de luminancia</t>
  </si>
  <si>
    <t>Pruebas de iluminancia</t>
  </si>
  <si>
    <r>
      <t>EMPRESA ELECTRICA REGIONAL DEL SUR S.A</t>
    </r>
    <r>
      <rPr>
        <sz val="11"/>
        <color theme="1"/>
        <rFont val="Calibri"/>
        <family val="2"/>
        <scheme val="minor"/>
      </rPr>
      <t xml:space="preserve">
</t>
    </r>
  </si>
  <si>
    <t xml:space="preserve">NOMBRE DEL OFERENTE:  </t>
  </si>
  <si>
    <t>PROYECTO:</t>
  </si>
  <si>
    <t xml:space="preserve">CODIGO DEL PROCESO: </t>
  </si>
  <si>
    <t>ANALISIS DE PRECIOS UNITARIOS</t>
  </si>
  <si>
    <t xml:space="preserve">HOJA: </t>
  </si>
  <si>
    <t>RUBRO:</t>
  </si>
  <si>
    <t>UNIDAD:</t>
  </si>
  <si>
    <t>rendimiento =</t>
  </si>
  <si>
    <t>DETALLE:</t>
  </si>
  <si>
    <t xml:space="preserve">EQUIPOS </t>
  </si>
  <si>
    <t>cantiodad/hora</t>
  </si>
  <si>
    <t>REDIMINETO</t>
  </si>
  <si>
    <t>DESCRIPCIÓN</t>
  </si>
  <si>
    <t>TARIFA</t>
  </si>
  <si>
    <t>COSTO HORA</t>
  </si>
  <si>
    <t>RENDIMIENTO</t>
  </si>
  <si>
    <t>COSTO</t>
  </si>
  <si>
    <t>A</t>
  </si>
  <si>
    <t>B</t>
  </si>
  <si>
    <t>C=A*B</t>
  </si>
  <si>
    <t>R</t>
  </si>
  <si>
    <t>D=C*R</t>
  </si>
  <si>
    <t>horas/año</t>
  </si>
  <si>
    <t>porcentaje uso</t>
  </si>
  <si>
    <t>vida util</t>
  </si>
  <si>
    <t>tiempo uso</t>
  </si>
  <si>
    <t>costo equipo</t>
  </si>
  <si>
    <t>costo/hora</t>
  </si>
  <si>
    <t>factor ganancia</t>
  </si>
  <si>
    <t>costo Material</t>
  </si>
  <si>
    <t>Equipo de proteccion de personal</t>
  </si>
  <si>
    <t>Camionetas o camiones pequeños</t>
  </si>
  <si>
    <t>Estacion total</t>
  </si>
  <si>
    <t>Tirfor de 2 toneladas</t>
  </si>
  <si>
    <t>Tecles 1-1/2 toneladas</t>
  </si>
  <si>
    <t>Porta carrete para bobina de conductor (bailarín)</t>
  </si>
  <si>
    <t>Juego de herramientas menores como playos, llaves de boca, perica, etc.</t>
  </si>
  <si>
    <t>Poleas para tendido de líneas aéreas</t>
  </si>
  <si>
    <t>Uñas para templar conductores de aluminio</t>
  </si>
  <si>
    <t>Uña para templar cable de acero</t>
  </si>
  <si>
    <t>Juegos de trepadoras para poste circular</t>
  </si>
  <si>
    <t>Cinturones de seguridad  o arnés con tira de vida</t>
  </si>
  <si>
    <t>Equipo de puesta a tierra</t>
  </si>
  <si>
    <t>Cascos de trabajo dieléctricos</t>
  </si>
  <si>
    <t>Gafas dieléctricas</t>
  </si>
  <si>
    <t>Chalecos reflectivos con el nombre del contratista</t>
  </si>
  <si>
    <t>Guantes de trabajo (pares)</t>
  </si>
  <si>
    <t>Conos de señalización</t>
  </si>
  <si>
    <t>SUBTOTAL M</t>
  </si>
  <si>
    <t>MANO DE OBRA</t>
  </si>
  <si>
    <t xml:space="preserve">DESCRIPCION </t>
  </si>
  <si>
    <t>JORNAL/HR</t>
  </si>
  <si>
    <t>Maestro Eléctrico/Liniero/Subestaciones</t>
  </si>
  <si>
    <t>Topógrafo</t>
  </si>
  <si>
    <t>SUBTOTAL N</t>
  </si>
  <si>
    <t>MATERIALES</t>
  </si>
  <si>
    <t>DESCRIPCION</t>
  </si>
  <si>
    <t>PRECIO UNIT.</t>
  </si>
  <si>
    <t>No requiere</t>
  </si>
  <si>
    <t xml:space="preserve">SUBTOTAL </t>
  </si>
  <si>
    <t>TRANSPORTE</t>
  </si>
  <si>
    <t xml:space="preserve"> UNIDAD </t>
  </si>
  <si>
    <t xml:space="preserve">CANTIDAD </t>
  </si>
  <si>
    <t xml:space="preserve"> COSTO </t>
  </si>
  <si>
    <t>D=A*B</t>
  </si>
  <si>
    <t xml:space="preserve">Transporte </t>
  </si>
  <si>
    <t>% transporte</t>
  </si>
  <si>
    <t>SUBTOTAL P</t>
  </si>
  <si>
    <t>TOTAL COSTO DIRECTO (M+N+O+P)</t>
  </si>
  <si>
    <t>INDIRECTOS  %</t>
  </si>
  <si>
    <t>UTILIDAD     %</t>
  </si>
  <si>
    <t>COSTO TOTAL DEL RUBRO</t>
  </si>
  <si>
    <t>mano de obra</t>
  </si>
  <si>
    <t>FIRMA DEL OFERENTE</t>
  </si>
  <si>
    <t>VALOR OFERTADO</t>
  </si>
  <si>
    <t>materiales</t>
  </si>
  <si>
    <t>camioneta 2  ton.</t>
  </si>
  <si>
    <t>juego de herramientas menores como playos, llaves de boca, perica, etc.</t>
  </si>
  <si>
    <t>Técnico Liniero Eléctrico</t>
  </si>
  <si>
    <t>Ayudante de Electricista</t>
  </si>
  <si>
    <t>Poste de plástico reforzado con fibra de vidrio, circular, CRH 500 kg, 12 m</t>
  </si>
  <si>
    <t>Poste de plástico reforzado con fibra de vidrio, circular, CRH 400 kg, 10 m</t>
  </si>
  <si>
    <t xml:space="preserve">camión grúa </t>
  </si>
  <si>
    <t xml:space="preserve">tirfor de 2 toneladas </t>
  </si>
  <si>
    <t>Poste de hormigón armado, circular, CRH 500 kg, 12 m</t>
  </si>
  <si>
    <t>Poste de hormigón armado, circular, CRH 400 kg, 10 m</t>
  </si>
  <si>
    <t>tecles 1-1/2 toneladas</t>
  </si>
  <si>
    <t>uña para templar cable de acero</t>
  </si>
  <si>
    <t>juegos de trepadoras para poste circular</t>
  </si>
  <si>
    <t>cinturones de seguridad  o arnés con tira de vida.</t>
  </si>
  <si>
    <t>Varilla de anclaje de acero galvanizado, tuerca y arandela, 16 x 1 800 mm (5/8 x 71")</t>
  </si>
  <si>
    <t xml:space="preserve">u </t>
  </si>
  <si>
    <t>Retención terminal preformada, para cable de acero galvanizado de 9,53 mm (3/8")</t>
  </si>
  <si>
    <t>Bloque de hormigón, anclaje, tipo cónico, base inferior 400 mm, superior 150 mm, agujero 20 mm</t>
  </si>
  <si>
    <t>Aislador de retenida, porcelana, ANSI 54-2</t>
  </si>
  <si>
    <t>Cable de acero galvanizado, grado Siemens Martin, 7 hilos, 9,52 mm (3/8"), 3155 kgf</t>
  </si>
  <si>
    <t>Guardacabo de acero galvanizado, para cable acero 9, 51 mm (3/8")</t>
  </si>
  <si>
    <t>Brazo de acero galvanizado, para tensor farol, tubular 51 mm (2") y 1 500 mm</t>
  </si>
  <si>
    <t>Aislador de retenida, porcelana, ANSI 54-3</t>
  </si>
  <si>
    <t>Tuerca de ojo ovalado de acero galvanizado, perno de 16 mm (5/8")</t>
  </si>
  <si>
    <t>Abrazadera de 3 pernos, pletina acero galvanizado 38 x 4 mm (1 1/2 x 5/32") y 140 mm</t>
  </si>
  <si>
    <t>Transformador monofásico autoprotegido, 13 800 GRDy / 7 967 V - 240 / 120 V, 15 kVA</t>
  </si>
  <si>
    <t>Abrazadera de 3 pernos, pletina acero galvanizado 38 x 6 mm (1 1/2 x 1/4") y 160 mm</t>
  </si>
  <si>
    <t>Conductor de Cu TTU Nº 2 para bajantes</t>
  </si>
  <si>
    <t>Conector perno hendido Cu-Al, de 6 a 2/0 AWG</t>
  </si>
  <si>
    <t>Conductor de Al-acero desnudo, cableado, ACSR, 2 AWG, 7 (6/1)hilos</t>
  </si>
  <si>
    <t>Transformador monofásico autoprotegido, 13 800 GRDy / 7 967 V - 240 / 120 V, 10 kVA</t>
  </si>
  <si>
    <t>Transformador monofásico autoprotegido, 13 800 GRDy / 7 967 V - 240 / 120 V, 5 kVA</t>
  </si>
  <si>
    <t>Transformador monofásico autoprotegido, 22 000 GRDy / 12 700 V - 240 / 120 V, 25 kVA</t>
  </si>
  <si>
    <t>Transformador monofásico autoprotegido, 22 000 GRDy / 12 700 V - 240 / 120 V, 15 kVA</t>
  </si>
  <si>
    <t>Transformador monofásico autoprotegido, 22 000 GRDy / 12 700 V - 240 / 120 V, 10 kVA</t>
  </si>
  <si>
    <t>Transformador monofásico autoprotegido, 22 000 GRDy / 12 700 V - 240 / 120 V, 5 kVA</t>
  </si>
  <si>
    <t xml:space="preserve">Tubo de hierro galvanizado de 6m, diámetro de 3'', espesor de 3mm (Incluye mensula para soporte de la pinza de anclaje soldada en la parte superior del tubo galvanizado, canastilla y placa para sujeción al piso) </t>
  </si>
  <si>
    <t xml:space="preserve">Hormigón Simple f'c=210kg/cm2 </t>
  </si>
  <si>
    <t>m3</t>
  </si>
  <si>
    <t>Estribo de aleación de Cu - Sn, para derivación</t>
  </si>
  <si>
    <t>Grapa de aleación de Al, para derivación de línea en caliente, rango  8 -1/0</t>
  </si>
  <si>
    <t>Seccionador portafusible, unipolar, abierto, 15 kV, BIL 95 kV, 4 kA, 100 A</t>
  </si>
  <si>
    <t>Cruceta de acero galvanizado, universal, perfil "L" 75 x 75 x 6 mm (3 x 3 x 1/4") y 1 200 mm</t>
  </si>
  <si>
    <t>Perno "U" de acero galvanizado, 2 tuercas, arandelas: 2 planas y 2 presión de 16 x 150 mm (5/8 x 6”),  ancho dentro de la U</t>
  </si>
  <si>
    <t>Pie amigo de acero galvanizado, perfil "L" 38 x 38 x 6 mm (1 1/2 x 1 1/2 x 1/4") y 700 mm</t>
  </si>
  <si>
    <t>Abrazadera de 3 pernos, pletina acero galvanizado 38 x 4 mm (1 1/2 x 5/32") y 160 mm</t>
  </si>
  <si>
    <t>Perno máquina de acero galvanizado, tuerca, arandela plana y presión, 16 x 38 mm (5/8 x 1 1/2")</t>
  </si>
  <si>
    <t>Tirafusible, cabeza removible, tipo SF</t>
  </si>
  <si>
    <t>Seccionador portafusible, unipolar, abierto, 27 kV, BIL 125 kV, 4 kA, 100 A</t>
  </si>
  <si>
    <t>Aislador espiga (pin), porcelana, con radio interferencia, 15 kV, ANSI 55-5</t>
  </si>
  <si>
    <t xml:space="preserve">Perno pin punta de poste simple de acero galvanizado, con accesorios de sujeción, 19 x 457 mm (3/4 x 18")  </t>
  </si>
  <si>
    <t>Alambre de Al, desnudo sólido, para atadura, 4 AWG</t>
  </si>
  <si>
    <t>Varilla de armar preformada simple, para cable de Al</t>
  </si>
  <si>
    <t xml:space="preserve">Perno pin punta de poste doble de acero galvanizado, con accesorios de sujeción, 19 x 457 mm (3/4 x 18")  </t>
  </si>
  <si>
    <t>uñas para templar conductores de aluminio</t>
  </si>
  <si>
    <t/>
  </si>
  <si>
    <t>Aislador de suspensión, caucho siliconado, 15 kV, ANSI DS-15</t>
  </si>
  <si>
    <t>Horquilla de acero galvanizado para  anclaje, 16 x 75 mm (5/8 x 3"), 7 000, con pasador</t>
  </si>
  <si>
    <t>Grapa horquilla - guardacabo, de acero galvanizado</t>
  </si>
  <si>
    <t>Retención preformada, para cable de Al</t>
  </si>
  <si>
    <t>Cinta de armar de aleación de Al, 1, 27 x 7, 62 mm (3/64 x 5/16")</t>
  </si>
  <si>
    <t>Conector de aleación de Cu - Al, ranuras paralelas, con separador, dos pernos laterales</t>
  </si>
  <si>
    <t>aislador tipo espiga (pin), de porcelana clase ANSI 56-1 25Kv</t>
  </si>
  <si>
    <t xml:space="preserve">U </t>
  </si>
  <si>
    <t>Perno pin punta de poste simple de acero galvanizado, con accesorios de sujecion, 19x457mm (3/4x18")</t>
  </si>
  <si>
    <t>Alambre de Al, desnudo solido, para atadura, 4 AWG</t>
  </si>
  <si>
    <t>M</t>
  </si>
  <si>
    <t>U</t>
  </si>
  <si>
    <t>Perno pin punta de poste doble de acero galvanizado, con accesorios de sujecion, 19x457mm (3/4x18")</t>
  </si>
  <si>
    <t>Abrazadera de acero galvanizado, pletina, 3 pernos, 38 x 4 x 140 mm (1 1/2 x 5/32 x 5 1/2")</t>
  </si>
  <si>
    <t>Tuerca ojo ovalado de acero galvanizado, perno de 16 mm (5/8") 1</t>
  </si>
  <si>
    <t>Aislador de suspensión, caucho siliconado, 25 kV, ANSI DS-28</t>
  </si>
  <si>
    <t>Horquilla de acero galvanizado, para anclaje 16 x 75 mm (5/8 x 3")</t>
  </si>
  <si>
    <t>Abrazadera de acero galvanizado, pletina, 4 pernos, 38 x 4 x 140 mm (1 1/2 x 5/32 x 5 1/2")</t>
  </si>
  <si>
    <t>Tuerca ojo ovalado de acero galvanizado, perno de 16 mm (5/8")</t>
  </si>
  <si>
    <t>Perno pin punta de poste simple de acero galvanizado, con accesorios de sujeción, 19 x 457 mm (3/4 x 18")</t>
  </si>
  <si>
    <t>Aislador espiga (pin), porcelana, con radio interferencia, 25 kV, ANSI 56-1</t>
  </si>
  <si>
    <t>Cinta de armar de aleación de Al, 1, 27 x 7, 62 mm2 (3/64" x 5/16")</t>
  </si>
  <si>
    <t>Abrazadera de acero galvanizado, pletina, 3 pernos, 38 x 4 x 160 mm (1 1/2 x 5/32 x 6 1/2")</t>
  </si>
  <si>
    <t>Aislador rollo, porcelana, 0,25 kV, ANSI 53-2</t>
  </si>
  <si>
    <t>Bastidor de acero galvanizado, pletina 38 x 4 mm (1 1/2 x 5/32"), 1 vìa</t>
  </si>
  <si>
    <t>Tubo de hierro galvanizado de 3m, diámetro de 3'', espesor de 3mm</t>
  </si>
  <si>
    <t>Codo reversible metálico de acero galvanizado 3''</t>
  </si>
  <si>
    <t>Acsesorios para sujeción de tubo en pared (abrazaderas)</t>
  </si>
  <si>
    <t>Mensula de hierro galvanizado para soporte de pinza de anclaje para acometida</t>
  </si>
  <si>
    <t>Bastidor de acero galvanizado, pletina 38 x 4 mm (1 1/2 x 5/32"), 3 vìas</t>
  </si>
  <si>
    <t>Abrazadera de 4 pernos, pletina acero galvanizado 38 x 4 mm (1 1/2 x 5/32") y 160 mm</t>
  </si>
  <si>
    <t>Conductor de Al-acero desnudo, cableado, ACSR, 1/0 AWG, 7 (6/1)hilos</t>
  </si>
  <si>
    <t>Varilla de acero recubierta de Cu, para puesta a tierra, 16 x 1 800 mm (5/8 x 71").</t>
  </si>
  <si>
    <t>Conductor de Cu, desnudo, cableado, suave, 2 AWG, 7 hilos</t>
  </si>
  <si>
    <t>suelda exotermica</t>
  </si>
  <si>
    <t>Cable de Cu, sólido, 600 V, THHN, 8 AWG</t>
  </si>
  <si>
    <t>Tubo EMT</t>
  </si>
  <si>
    <t>Acsesorios EMT  (cajetines, codos, conectores)</t>
  </si>
  <si>
    <t>Conector de aleación de Cu, sistema de tierra, ajuste mecánico, varilla 15, 87 mm (5/8")</t>
  </si>
  <si>
    <t>Caja metálica para medidor bifásico</t>
  </si>
  <si>
    <t>Tubo EMT  de 3m, diámetro de 1 1/2''</t>
  </si>
  <si>
    <t>Conector EMT 1 1/2''</t>
  </si>
  <si>
    <t>Reversible EMT 1 1/2''</t>
  </si>
  <si>
    <t>Conector EMT 1/2''</t>
  </si>
  <si>
    <t>Interruptor termomagnético para riel dim de dos polos, de capacidad de corriente nominal de 60A</t>
  </si>
  <si>
    <t>Conductor antihurto SEU 2x4 Al + Nx4 Al AWG (Serie 8000)</t>
  </si>
  <si>
    <t>Juego de varios: tornillos con tuerca y arandela, tacos Fisher, pernos, clavos, amarres plásticos y otros</t>
  </si>
  <si>
    <t>global</t>
  </si>
  <si>
    <t>Pinza de anclaje termoplástica ajustable</t>
  </si>
  <si>
    <t>Tubo EMT  de 1m, diámetro de 1 1/2''</t>
  </si>
  <si>
    <t>Cable triplex de Al, ACSR, Neutro desnudo, cableado 600V, PE, Nro. 3x4 AWG, 7hilo</t>
  </si>
  <si>
    <t>Abrazadera de acero galvanizado, pletina, 2 pernos, doble ojal espiralado, 38 x 4 x 160 mm ( 1 1/2 x 5/32 x 6 1/2")</t>
  </si>
  <si>
    <t>Cable de Cu, concéntrico, cableado, 600 V, ST, 2 x 12 AWG, 7 hilos</t>
  </si>
  <si>
    <t>Conector de compresión Cu-Al de 2 a 3/0 AWG (aluminio) principal y 14 a 8 AWG (cobre) derivación</t>
  </si>
  <si>
    <t>Brazo para luminaria</t>
  </si>
  <si>
    <t>Amortiguador para ACSR y 5005 # 4 y 2 AWG. SVD-0103</t>
  </si>
  <si>
    <t>Entrega EERSSA</t>
  </si>
  <si>
    <t>puler para tendido de conductor</t>
  </si>
  <si>
    <t>Gel para mejoramiento de resistencia de puesta a tierra (saco de 25 libras)</t>
  </si>
  <si>
    <t>Luminaria tipo LED, autocontrolada, potencia ≤150W, 120 - 240 V, con driver telegestionable y base de 7 pines</t>
  </si>
  <si>
    <t>Luminancímetro</t>
  </si>
  <si>
    <t>Kit de herramientas para elaboración de malla</t>
  </si>
  <si>
    <t>Ingeniero Eléctrico</t>
  </si>
  <si>
    <t>Luxómetro</t>
  </si>
  <si>
    <t>1190005646001</t>
  </si>
  <si>
    <t>OBRA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</si>
</sst>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&quot;$&quot;#,##0.00"/>
    <numFmt numFmtId="166" formatCode="0.00000"/>
    <numFmt numFmtId="167" formatCode="0.000"/>
    <numFmt numFmtId="168" formatCode="##,###,##0.0000"/>
    <numFmt numFmtId="169" formatCode="##,###,##0.00"/>
    <numFmt numFmtId="170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8"/>
      <name val="DejaVu Sans Condensed"/>
      <family val="2"/>
    </font>
    <font>
      <sz val="11"/>
      <name val="DejaVu Sans Condensed"/>
      <family val="2"/>
    </font>
    <font>
      <b/>
      <sz val="11"/>
      <name val="DejaVu Sans Condensed"/>
      <family val="2"/>
    </font>
    <font>
      <u/>
      <sz val="11"/>
      <name val="DejaVu Sans Condensed"/>
      <family val="2"/>
    </font>
    <font>
      <b/>
      <sz val="11"/>
      <color indexed="8"/>
      <name val="DejaVu Sans Condensed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Arial"/>
      <family val="2"/>
    </font>
    <font>
      <sz val="10"/>
      <color indexed="63"/>
      <name val="Tahoma"/>
      <family val="2"/>
    </font>
    <font>
      <sz val="8"/>
      <color indexed="63"/>
      <name val="Arial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3" applyFont="1" applyAlignment="1">
      <alignment horizontal="center"/>
    </xf>
    <xf numFmtId="0" fontId="5" fillId="0" borderId="0" xfId="3" applyFont="1"/>
    <xf numFmtId="164" fontId="5" fillId="0" borderId="0" xfId="3" applyNumberFormat="1" applyFont="1"/>
    <xf numFmtId="0" fontId="4" fillId="0" borderId="0" xfId="3" applyFont="1"/>
    <xf numFmtId="164" fontId="7" fillId="0" borderId="0" xfId="3" applyNumberFormat="1" applyFont="1"/>
    <xf numFmtId="0" fontId="3" fillId="0" borderId="0" xfId="3" applyAlignment="1">
      <alignment horizontal="center"/>
    </xf>
    <xf numFmtId="0" fontId="3" fillId="0" borderId="0" xfId="3"/>
    <xf numFmtId="2" fontId="3" fillId="0" borderId="0" xfId="3" applyNumberFormat="1" applyAlignment="1">
      <alignment horizontal="center"/>
    </xf>
    <xf numFmtId="166" fontId="3" fillId="0" borderId="0" xfId="3" applyNumberFormat="1"/>
    <xf numFmtId="164" fontId="4" fillId="0" borderId="0" xfId="3" applyNumberFormat="1" applyFont="1"/>
    <xf numFmtId="0" fontId="12" fillId="0" borderId="4" xfId="0" applyFont="1" applyBorder="1"/>
    <xf numFmtId="0" fontId="12" fillId="0" borderId="0" xfId="0" applyFont="1"/>
    <xf numFmtId="4" fontId="12" fillId="0" borderId="0" xfId="0" applyNumberFormat="1" applyFont="1"/>
    <xf numFmtId="0" fontId="14" fillId="0" borderId="4" xfId="0" applyFont="1" applyBorder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5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0" fillId="4" borderId="0" xfId="0" applyFill="1"/>
    <xf numFmtId="0" fontId="17" fillId="4" borderId="6" xfId="1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2" fillId="0" borderId="6" xfId="1" applyBorder="1"/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67" fontId="14" fillId="0" borderId="9" xfId="0" applyNumberFormat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168" fontId="18" fillId="0" borderId="14" xfId="0" applyNumberFormat="1" applyFont="1" applyBorder="1" applyAlignment="1">
      <alignment horizontal="right" vertical="center"/>
    </xf>
    <xf numFmtId="169" fontId="14" fillId="0" borderId="24" xfId="0" applyNumberFormat="1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4" fillId="0" borderId="27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169" fontId="14" fillId="0" borderId="27" xfId="0" applyNumberFormat="1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168" fontId="18" fillId="0" borderId="21" xfId="0" applyNumberFormat="1" applyFont="1" applyBorder="1" applyAlignment="1">
      <alignment horizontal="right" vertical="center"/>
    </xf>
    <xf numFmtId="169" fontId="14" fillId="0" borderId="23" xfId="0" applyNumberFormat="1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0" fillId="0" borderId="32" xfId="0" applyBorder="1"/>
    <xf numFmtId="9" fontId="0" fillId="0" borderId="32" xfId="4" applyFont="1" applyBorder="1"/>
    <xf numFmtId="0" fontId="14" fillId="4" borderId="35" xfId="0" applyFont="1" applyFill="1" applyBorder="1" applyAlignment="1">
      <alignment vertical="center" wrapText="1"/>
    </xf>
    <xf numFmtId="170" fontId="14" fillId="0" borderId="19" xfId="2" applyNumberFormat="1" applyFont="1" applyBorder="1" applyAlignment="1">
      <alignment vertical="center" wrapText="1"/>
    </xf>
    <xf numFmtId="10" fontId="14" fillId="0" borderId="19" xfId="2" applyNumberFormat="1" applyFont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0" fontId="6" fillId="0" borderId="0" xfId="3" applyFont="1" applyAlignment="1">
      <alignment horizontal="center"/>
    </xf>
    <xf numFmtId="0" fontId="16" fillId="4" borderId="4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4" borderId="20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4" fillId="0" borderId="20" xfId="0" applyFont="1" applyBorder="1" applyAlignment="1">
      <alignment vertical="center" wrapText="1"/>
    </xf>
    <xf numFmtId="0" fontId="8" fillId="2" borderId="6" xfId="3" applyFont="1" applyFill="1" applyBorder="1" applyAlignment="1">
      <alignment horizontal="center"/>
    </xf>
    <xf numFmtId="49" fontId="8" fillId="2" borderId="6" xfId="3" applyNumberFormat="1" applyFont="1" applyFill="1" applyBorder="1" applyAlignment="1">
      <alignment horizontal="center"/>
    </xf>
    <xf numFmtId="0" fontId="8" fillId="2" borderId="6" xfId="3" applyFont="1" applyFill="1" applyBorder="1"/>
    <xf numFmtId="2" fontId="8" fillId="2" borderId="6" xfId="3" applyNumberFormat="1" applyFont="1" applyFill="1" applyBorder="1"/>
    <xf numFmtId="0" fontId="6" fillId="3" borderId="6" xfId="3" applyFont="1" applyFill="1" applyBorder="1" applyAlignment="1">
      <alignment horizontal="center" vertical="center" wrapText="1"/>
    </xf>
    <xf numFmtId="2" fontId="6" fillId="3" borderId="6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0" fontId="3" fillId="0" borderId="6" xfId="3" applyBorder="1" applyAlignment="1">
      <alignment horizontal="center"/>
    </xf>
    <xf numFmtId="0" fontId="9" fillId="0" borderId="6" xfId="3" applyFont="1" applyBorder="1" applyAlignment="1">
      <alignment horizontal="center"/>
    </xf>
    <xf numFmtId="165" fontId="3" fillId="0" borderId="6" xfId="3" applyNumberFormat="1" applyBorder="1" applyAlignment="1">
      <alignment horizontal="center"/>
    </xf>
    <xf numFmtId="165" fontId="3" fillId="0" borderId="6" xfId="3" applyNumberFormat="1" applyBorder="1"/>
    <xf numFmtId="2" fontId="3" fillId="0" borderId="6" xfId="3" applyNumberFormat="1" applyBorder="1" applyAlignment="1">
      <alignment horizontal="center"/>
    </xf>
    <xf numFmtId="0" fontId="3" fillId="0" borderId="6" xfId="3" applyBorder="1" applyAlignment="1"/>
  </cellXfs>
  <cellStyles count="5">
    <cellStyle name="Normal" xfId="0" builtinId="0"/>
    <cellStyle name="Normal 2" xfId="3"/>
    <cellStyle name="Normal 2 2" xfId="1"/>
    <cellStyle name="Porcentaje" xfId="4" builtinId="5"/>
    <cellStyle name="Porcentaj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7"/>
  <sheetViews>
    <sheetView tabSelected="1" topLeftCell="A69" zoomScale="80" zoomScaleNormal="80" workbookViewId="0">
      <selection activeCell="A5" sqref="A5:F94"/>
    </sheetView>
  </sheetViews>
  <sheetFormatPr baseColWidth="10" defaultRowHeight="14.25"/>
  <cols>
    <col min="1" max="1" width="16.42578125" style="4" bestFit="1" customWidth="1"/>
    <col min="2" max="2" width="120.85546875" style="4" bestFit="1" customWidth="1"/>
    <col min="3" max="3" width="9.140625" style="4" bestFit="1" customWidth="1"/>
    <col min="4" max="4" width="11.85546875" style="4" bestFit="1" customWidth="1"/>
    <col min="5" max="5" width="13.85546875" style="4" customWidth="1"/>
    <col min="6" max="6" width="14.7109375" style="10" customWidth="1"/>
    <col min="7" max="256" width="11.42578125" style="4"/>
    <col min="257" max="257" width="16.7109375" style="4" customWidth="1"/>
    <col min="258" max="258" width="48.85546875" style="4" customWidth="1"/>
    <col min="259" max="259" width="20.85546875" style="4" customWidth="1"/>
    <col min="260" max="260" width="16.85546875" style="4" customWidth="1"/>
    <col min="261" max="261" width="18.7109375" style="4" customWidth="1"/>
    <col min="262" max="262" width="21.5703125" style="4" customWidth="1"/>
    <col min="263" max="512" width="11.42578125" style="4"/>
    <col min="513" max="513" width="16.7109375" style="4" customWidth="1"/>
    <col min="514" max="514" width="48.85546875" style="4" customWidth="1"/>
    <col min="515" max="515" width="20.85546875" style="4" customWidth="1"/>
    <col min="516" max="516" width="16.85546875" style="4" customWidth="1"/>
    <col min="517" max="517" width="18.7109375" style="4" customWidth="1"/>
    <col min="518" max="518" width="21.5703125" style="4" customWidth="1"/>
    <col min="519" max="768" width="11.42578125" style="4"/>
    <col min="769" max="769" width="16.7109375" style="4" customWidth="1"/>
    <col min="770" max="770" width="48.85546875" style="4" customWidth="1"/>
    <col min="771" max="771" width="20.85546875" style="4" customWidth="1"/>
    <col min="772" max="772" width="16.85546875" style="4" customWidth="1"/>
    <col min="773" max="773" width="18.7109375" style="4" customWidth="1"/>
    <col min="774" max="774" width="21.5703125" style="4" customWidth="1"/>
    <col min="775" max="1024" width="11.42578125" style="4"/>
    <col min="1025" max="1025" width="16.7109375" style="4" customWidth="1"/>
    <col min="1026" max="1026" width="48.85546875" style="4" customWidth="1"/>
    <col min="1027" max="1027" width="20.85546875" style="4" customWidth="1"/>
    <col min="1028" max="1028" width="16.85546875" style="4" customWidth="1"/>
    <col min="1029" max="1029" width="18.7109375" style="4" customWidth="1"/>
    <col min="1030" max="1030" width="21.5703125" style="4" customWidth="1"/>
    <col min="1031" max="1280" width="11.42578125" style="4"/>
    <col min="1281" max="1281" width="16.7109375" style="4" customWidth="1"/>
    <col min="1282" max="1282" width="48.85546875" style="4" customWidth="1"/>
    <col min="1283" max="1283" width="20.85546875" style="4" customWidth="1"/>
    <col min="1284" max="1284" width="16.85546875" style="4" customWidth="1"/>
    <col min="1285" max="1285" width="18.7109375" style="4" customWidth="1"/>
    <col min="1286" max="1286" width="21.5703125" style="4" customWidth="1"/>
    <col min="1287" max="1536" width="11.42578125" style="4"/>
    <col min="1537" max="1537" width="16.7109375" style="4" customWidth="1"/>
    <col min="1538" max="1538" width="48.85546875" style="4" customWidth="1"/>
    <col min="1539" max="1539" width="20.85546875" style="4" customWidth="1"/>
    <col min="1540" max="1540" width="16.85546875" style="4" customWidth="1"/>
    <col min="1541" max="1541" width="18.7109375" style="4" customWidth="1"/>
    <col min="1542" max="1542" width="21.5703125" style="4" customWidth="1"/>
    <col min="1543" max="1792" width="11.42578125" style="4"/>
    <col min="1793" max="1793" width="16.7109375" style="4" customWidth="1"/>
    <col min="1794" max="1794" width="48.85546875" style="4" customWidth="1"/>
    <col min="1795" max="1795" width="20.85546875" style="4" customWidth="1"/>
    <col min="1796" max="1796" width="16.85546875" style="4" customWidth="1"/>
    <col min="1797" max="1797" width="18.7109375" style="4" customWidth="1"/>
    <col min="1798" max="1798" width="21.5703125" style="4" customWidth="1"/>
    <col min="1799" max="2048" width="11.42578125" style="4"/>
    <col min="2049" max="2049" width="16.7109375" style="4" customWidth="1"/>
    <col min="2050" max="2050" width="48.85546875" style="4" customWidth="1"/>
    <col min="2051" max="2051" width="20.85546875" style="4" customWidth="1"/>
    <col min="2052" max="2052" width="16.85546875" style="4" customWidth="1"/>
    <col min="2053" max="2053" width="18.7109375" style="4" customWidth="1"/>
    <col min="2054" max="2054" width="21.5703125" style="4" customWidth="1"/>
    <col min="2055" max="2304" width="11.42578125" style="4"/>
    <col min="2305" max="2305" width="16.7109375" style="4" customWidth="1"/>
    <col min="2306" max="2306" width="48.85546875" style="4" customWidth="1"/>
    <col min="2307" max="2307" width="20.85546875" style="4" customWidth="1"/>
    <col min="2308" max="2308" width="16.85546875" style="4" customWidth="1"/>
    <col min="2309" max="2309" width="18.7109375" style="4" customWidth="1"/>
    <col min="2310" max="2310" width="21.5703125" style="4" customWidth="1"/>
    <col min="2311" max="2560" width="11.42578125" style="4"/>
    <col min="2561" max="2561" width="16.7109375" style="4" customWidth="1"/>
    <col min="2562" max="2562" width="48.85546875" style="4" customWidth="1"/>
    <col min="2563" max="2563" width="20.85546875" style="4" customWidth="1"/>
    <col min="2564" max="2564" width="16.85546875" style="4" customWidth="1"/>
    <col min="2565" max="2565" width="18.7109375" style="4" customWidth="1"/>
    <col min="2566" max="2566" width="21.5703125" style="4" customWidth="1"/>
    <col min="2567" max="2816" width="11.42578125" style="4"/>
    <col min="2817" max="2817" width="16.7109375" style="4" customWidth="1"/>
    <col min="2818" max="2818" width="48.85546875" style="4" customWidth="1"/>
    <col min="2819" max="2819" width="20.85546875" style="4" customWidth="1"/>
    <col min="2820" max="2820" width="16.85546875" style="4" customWidth="1"/>
    <col min="2821" max="2821" width="18.7109375" style="4" customWidth="1"/>
    <col min="2822" max="2822" width="21.5703125" style="4" customWidth="1"/>
    <col min="2823" max="3072" width="11.42578125" style="4"/>
    <col min="3073" max="3073" width="16.7109375" style="4" customWidth="1"/>
    <col min="3074" max="3074" width="48.85546875" style="4" customWidth="1"/>
    <col min="3075" max="3075" width="20.85546875" style="4" customWidth="1"/>
    <col min="3076" max="3076" width="16.85546875" style="4" customWidth="1"/>
    <col min="3077" max="3077" width="18.7109375" style="4" customWidth="1"/>
    <col min="3078" max="3078" width="21.5703125" style="4" customWidth="1"/>
    <col min="3079" max="3328" width="11.42578125" style="4"/>
    <col min="3329" max="3329" width="16.7109375" style="4" customWidth="1"/>
    <col min="3330" max="3330" width="48.85546875" style="4" customWidth="1"/>
    <col min="3331" max="3331" width="20.85546875" style="4" customWidth="1"/>
    <col min="3332" max="3332" width="16.85546875" style="4" customWidth="1"/>
    <col min="3333" max="3333" width="18.7109375" style="4" customWidth="1"/>
    <col min="3334" max="3334" width="21.5703125" style="4" customWidth="1"/>
    <col min="3335" max="3584" width="11.42578125" style="4"/>
    <col min="3585" max="3585" width="16.7109375" style="4" customWidth="1"/>
    <col min="3586" max="3586" width="48.85546875" style="4" customWidth="1"/>
    <col min="3587" max="3587" width="20.85546875" style="4" customWidth="1"/>
    <col min="3588" max="3588" width="16.85546875" style="4" customWidth="1"/>
    <col min="3589" max="3589" width="18.7109375" style="4" customWidth="1"/>
    <col min="3590" max="3590" width="21.5703125" style="4" customWidth="1"/>
    <col min="3591" max="3840" width="11.42578125" style="4"/>
    <col min="3841" max="3841" width="16.7109375" style="4" customWidth="1"/>
    <col min="3842" max="3842" width="48.85546875" style="4" customWidth="1"/>
    <col min="3843" max="3843" width="20.85546875" style="4" customWidth="1"/>
    <col min="3844" max="3844" width="16.85546875" style="4" customWidth="1"/>
    <col min="3845" max="3845" width="18.7109375" style="4" customWidth="1"/>
    <col min="3846" max="3846" width="21.5703125" style="4" customWidth="1"/>
    <col min="3847" max="4096" width="11.42578125" style="4"/>
    <col min="4097" max="4097" width="16.7109375" style="4" customWidth="1"/>
    <col min="4098" max="4098" width="48.85546875" style="4" customWidth="1"/>
    <col min="4099" max="4099" width="20.85546875" style="4" customWidth="1"/>
    <col min="4100" max="4100" width="16.85546875" style="4" customWidth="1"/>
    <col min="4101" max="4101" width="18.7109375" style="4" customWidth="1"/>
    <col min="4102" max="4102" width="21.5703125" style="4" customWidth="1"/>
    <col min="4103" max="4352" width="11.42578125" style="4"/>
    <col min="4353" max="4353" width="16.7109375" style="4" customWidth="1"/>
    <col min="4354" max="4354" width="48.85546875" style="4" customWidth="1"/>
    <col min="4355" max="4355" width="20.85546875" style="4" customWidth="1"/>
    <col min="4356" max="4356" width="16.85546875" style="4" customWidth="1"/>
    <col min="4357" max="4357" width="18.7109375" style="4" customWidth="1"/>
    <col min="4358" max="4358" width="21.5703125" style="4" customWidth="1"/>
    <col min="4359" max="4608" width="11.42578125" style="4"/>
    <col min="4609" max="4609" width="16.7109375" style="4" customWidth="1"/>
    <col min="4610" max="4610" width="48.85546875" style="4" customWidth="1"/>
    <col min="4611" max="4611" width="20.85546875" style="4" customWidth="1"/>
    <col min="4612" max="4612" width="16.85546875" style="4" customWidth="1"/>
    <col min="4613" max="4613" width="18.7109375" style="4" customWidth="1"/>
    <col min="4614" max="4614" width="21.5703125" style="4" customWidth="1"/>
    <col min="4615" max="4864" width="11.42578125" style="4"/>
    <col min="4865" max="4865" width="16.7109375" style="4" customWidth="1"/>
    <col min="4866" max="4866" width="48.85546875" style="4" customWidth="1"/>
    <col min="4867" max="4867" width="20.85546875" style="4" customWidth="1"/>
    <col min="4868" max="4868" width="16.85546875" style="4" customWidth="1"/>
    <col min="4869" max="4869" width="18.7109375" style="4" customWidth="1"/>
    <col min="4870" max="4870" width="21.5703125" style="4" customWidth="1"/>
    <col min="4871" max="5120" width="11.42578125" style="4"/>
    <col min="5121" max="5121" width="16.7109375" style="4" customWidth="1"/>
    <col min="5122" max="5122" width="48.85546875" style="4" customWidth="1"/>
    <col min="5123" max="5123" width="20.85546875" style="4" customWidth="1"/>
    <col min="5124" max="5124" width="16.85546875" style="4" customWidth="1"/>
    <col min="5125" max="5125" width="18.7109375" style="4" customWidth="1"/>
    <col min="5126" max="5126" width="21.5703125" style="4" customWidth="1"/>
    <col min="5127" max="5376" width="11.42578125" style="4"/>
    <col min="5377" max="5377" width="16.7109375" style="4" customWidth="1"/>
    <col min="5378" max="5378" width="48.85546875" style="4" customWidth="1"/>
    <col min="5379" max="5379" width="20.85546875" style="4" customWidth="1"/>
    <col min="5380" max="5380" width="16.85546875" style="4" customWidth="1"/>
    <col min="5381" max="5381" width="18.7109375" style="4" customWidth="1"/>
    <col min="5382" max="5382" width="21.5703125" style="4" customWidth="1"/>
    <col min="5383" max="5632" width="11.42578125" style="4"/>
    <col min="5633" max="5633" width="16.7109375" style="4" customWidth="1"/>
    <col min="5634" max="5634" width="48.85546875" style="4" customWidth="1"/>
    <col min="5635" max="5635" width="20.85546875" style="4" customWidth="1"/>
    <col min="5636" max="5636" width="16.85546875" style="4" customWidth="1"/>
    <col min="5637" max="5637" width="18.7109375" style="4" customWidth="1"/>
    <col min="5638" max="5638" width="21.5703125" style="4" customWidth="1"/>
    <col min="5639" max="5888" width="11.42578125" style="4"/>
    <col min="5889" max="5889" width="16.7109375" style="4" customWidth="1"/>
    <col min="5890" max="5890" width="48.85546875" style="4" customWidth="1"/>
    <col min="5891" max="5891" width="20.85546875" style="4" customWidth="1"/>
    <col min="5892" max="5892" width="16.85546875" style="4" customWidth="1"/>
    <col min="5893" max="5893" width="18.7109375" style="4" customWidth="1"/>
    <col min="5894" max="5894" width="21.5703125" style="4" customWidth="1"/>
    <col min="5895" max="6144" width="11.42578125" style="4"/>
    <col min="6145" max="6145" width="16.7109375" style="4" customWidth="1"/>
    <col min="6146" max="6146" width="48.85546875" style="4" customWidth="1"/>
    <col min="6147" max="6147" width="20.85546875" style="4" customWidth="1"/>
    <col min="6148" max="6148" width="16.85546875" style="4" customWidth="1"/>
    <col min="6149" max="6149" width="18.7109375" style="4" customWidth="1"/>
    <col min="6150" max="6150" width="21.5703125" style="4" customWidth="1"/>
    <col min="6151" max="6400" width="11.42578125" style="4"/>
    <col min="6401" max="6401" width="16.7109375" style="4" customWidth="1"/>
    <col min="6402" max="6402" width="48.85546875" style="4" customWidth="1"/>
    <col min="6403" max="6403" width="20.85546875" style="4" customWidth="1"/>
    <col min="6404" max="6404" width="16.85546875" style="4" customWidth="1"/>
    <col min="6405" max="6405" width="18.7109375" style="4" customWidth="1"/>
    <col min="6406" max="6406" width="21.5703125" style="4" customWidth="1"/>
    <col min="6407" max="6656" width="11.42578125" style="4"/>
    <col min="6657" max="6657" width="16.7109375" style="4" customWidth="1"/>
    <col min="6658" max="6658" width="48.85546875" style="4" customWidth="1"/>
    <col min="6659" max="6659" width="20.85546875" style="4" customWidth="1"/>
    <col min="6660" max="6660" width="16.85546875" style="4" customWidth="1"/>
    <col min="6661" max="6661" width="18.7109375" style="4" customWidth="1"/>
    <col min="6662" max="6662" width="21.5703125" style="4" customWidth="1"/>
    <col min="6663" max="6912" width="11.42578125" style="4"/>
    <col min="6913" max="6913" width="16.7109375" style="4" customWidth="1"/>
    <col min="6914" max="6914" width="48.85546875" style="4" customWidth="1"/>
    <col min="6915" max="6915" width="20.85546875" style="4" customWidth="1"/>
    <col min="6916" max="6916" width="16.85546875" style="4" customWidth="1"/>
    <col min="6917" max="6917" width="18.7109375" style="4" customWidth="1"/>
    <col min="6918" max="6918" width="21.5703125" style="4" customWidth="1"/>
    <col min="6919" max="7168" width="11.42578125" style="4"/>
    <col min="7169" max="7169" width="16.7109375" style="4" customWidth="1"/>
    <col min="7170" max="7170" width="48.85546875" style="4" customWidth="1"/>
    <col min="7171" max="7171" width="20.85546875" style="4" customWidth="1"/>
    <col min="7172" max="7172" width="16.85546875" style="4" customWidth="1"/>
    <col min="7173" max="7173" width="18.7109375" style="4" customWidth="1"/>
    <col min="7174" max="7174" width="21.5703125" style="4" customWidth="1"/>
    <col min="7175" max="7424" width="11.42578125" style="4"/>
    <col min="7425" max="7425" width="16.7109375" style="4" customWidth="1"/>
    <col min="7426" max="7426" width="48.85546875" style="4" customWidth="1"/>
    <col min="7427" max="7427" width="20.85546875" style="4" customWidth="1"/>
    <col min="7428" max="7428" width="16.85546875" style="4" customWidth="1"/>
    <col min="7429" max="7429" width="18.7109375" style="4" customWidth="1"/>
    <col min="7430" max="7430" width="21.5703125" style="4" customWidth="1"/>
    <col min="7431" max="7680" width="11.42578125" style="4"/>
    <col min="7681" max="7681" width="16.7109375" style="4" customWidth="1"/>
    <col min="7682" max="7682" width="48.85546875" style="4" customWidth="1"/>
    <col min="7683" max="7683" width="20.85546875" style="4" customWidth="1"/>
    <col min="7684" max="7684" width="16.85546875" style="4" customWidth="1"/>
    <col min="7685" max="7685" width="18.7109375" style="4" customWidth="1"/>
    <col min="7686" max="7686" width="21.5703125" style="4" customWidth="1"/>
    <col min="7687" max="7936" width="11.42578125" style="4"/>
    <col min="7937" max="7937" width="16.7109375" style="4" customWidth="1"/>
    <col min="7938" max="7938" width="48.85546875" style="4" customWidth="1"/>
    <col min="7939" max="7939" width="20.85546875" style="4" customWidth="1"/>
    <col min="7940" max="7940" width="16.85546875" style="4" customWidth="1"/>
    <col min="7941" max="7941" width="18.7109375" style="4" customWidth="1"/>
    <col min="7942" max="7942" width="21.5703125" style="4" customWidth="1"/>
    <col min="7943" max="8192" width="11.42578125" style="4"/>
    <col min="8193" max="8193" width="16.7109375" style="4" customWidth="1"/>
    <col min="8194" max="8194" width="48.85546875" style="4" customWidth="1"/>
    <col min="8195" max="8195" width="20.85546875" style="4" customWidth="1"/>
    <col min="8196" max="8196" width="16.85546875" style="4" customWidth="1"/>
    <col min="8197" max="8197" width="18.7109375" style="4" customWidth="1"/>
    <col min="8198" max="8198" width="21.5703125" style="4" customWidth="1"/>
    <col min="8199" max="8448" width="11.42578125" style="4"/>
    <col min="8449" max="8449" width="16.7109375" style="4" customWidth="1"/>
    <col min="8450" max="8450" width="48.85546875" style="4" customWidth="1"/>
    <col min="8451" max="8451" width="20.85546875" style="4" customWidth="1"/>
    <col min="8452" max="8452" width="16.85546875" style="4" customWidth="1"/>
    <col min="8453" max="8453" width="18.7109375" style="4" customWidth="1"/>
    <col min="8454" max="8454" width="21.5703125" style="4" customWidth="1"/>
    <col min="8455" max="8704" width="11.42578125" style="4"/>
    <col min="8705" max="8705" width="16.7109375" style="4" customWidth="1"/>
    <col min="8706" max="8706" width="48.85546875" style="4" customWidth="1"/>
    <col min="8707" max="8707" width="20.85546875" style="4" customWidth="1"/>
    <col min="8708" max="8708" width="16.85546875" style="4" customWidth="1"/>
    <col min="8709" max="8709" width="18.7109375" style="4" customWidth="1"/>
    <col min="8710" max="8710" width="21.5703125" style="4" customWidth="1"/>
    <col min="8711" max="8960" width="11.42578125" style="4"/>
    <col min="8961" max="8961" width="16.7109375" style="4" customWidth="1"/>
    <col min="8962" max="8962" width="48.85546875" style="4" customWidth="1"/>
    <col min="8963" max="8963" width="20.85546875" style="4" customWidth="1"/>
    <col min="8964" max="8964" width="16.85546875" style="4" customWidth="1"/>
    <col min="8965" max="8965" width="18.7109375" style="4" customWidth="1"/>
    <col min="8966" max="8966" width="21.5703125" style="4" customWidth="1"/>
    <col min="8967" max="9216" width="11.42578125" style="4"/>
    <col min="9217" max="9217" width="16.7109375" style="4" customWidth="1"/>
    <col min="9218" max="9218" width="48.85546875" style="4" customWidth="1"/>
    <col min="9219" max="9219" width="20.85546875" style="4" customWidth="1"/>
    <col min="9220" max="9220" width="16.85546875" style="4" customWidth="1"/>
    <col min="9221" max="9221" width="18.7109375" style="4" customWidth="1"/>
    <col min="9222" max="9222" width="21.5703125" style="4" customWidth="1"/>
    <col min="9223" max="9472" width="11.42578125" style="4"/>
    <col min="9473" max="9473" width="16.7109375" style="4" customWidth="1"/>
    <col min="9474" max="9474" width="48.85546875" style="4" customWidth="1"/>
    <col min="9475" max="9475" width="20.85546875" style="4" customWidth="1"/>
    <col min="9476" max="9476" width="16.85546875" style="4" customWidth="1"/>
    <col min="9477" max="9477" width="18.7109375" style="4" customWidth="1"/>
    <col min="9478" max="9478" width="21.5703125" style="4" customWidth="1"/>
    <col min="9479" max="9728" width="11.42578125" style="4"/>
    <col min="9729" max="9729" width="16.7109375" style="4" customWidth="1"/>
    <col min="9730" max="9730" width="48.85546875" style="4" customWidth="1"/>
    <col min="9731" max="9731" width="20.85546875" style="4" customWidth="1"/>
    <col min="9732" max="9732" width="16.85546875" style="4" customWidth="1"/>
    <col min="9733" max="9733" width="18.7109375" style="4" customWidth="1"/>
    <col min="9734" max="9734" width="21.5703125" style="4" customWidth="1"/>
    <col min="9735" max="9984" width="11.42578125" style="4"/>
    <col min="9985" max="9985" width="16.7109375" style="4" customWidth="1"/>
    <col min="9986" max="9986" width="48.85546875" style="4" customWidth="1"/>
    <col min="9987" max="9987" width="20.85546875" style="4" customWidth="1"/>
    <col min="9988" max="9988" width="16.85546875" style="4" customWidth="1"/>
    <col min="9989" max="9989" width="18.7109375" style="4" customWidth="1"/>
    <col min="9990" max="9990" width="21.5703125" style="4" customWidth="1"/>
    <col min="9991" max="10240" width="11.42578125" style="4"/>
    <col min="10241" max="10241" width="16.7109375" style="4" customWidth="1"/>
    <col min="10242" max="10242" width="48.85546875" style="4" customWidth="1"/>
    <col min="10243" max="10243" width="20.85546875" style="4" customWidth="1"/>
    <col min="10244" max="10244" width="16.85546875" style="4" customWidth="1"/>
    <col min="10245" max="10245" width="18.7109375" style="4" customWidth="1"/>
    <col min="10246" max="10246" width="21.5703125" style="4" customWidth="1"/>
    <col min="10247" max="10496" width="11.42578125" style="4"/>
    <col min="10497" max="10497" width="16.7109375" style="4" customWidth="1"/>
    <col min="10498" max="10498" width="48.85546875" style="4" customWidth="1"/>
    <col min="10499" max="10499" width="20.85546875" style="4" customWidth="1"/>
    <col min="10500" max="10500" width="16.85546875" style="4" customWidth="1"/>
    <col min="10501" max="10501" width="18.7109375" style="4" customWidth="1"/>
    <col min="10502" max="10502" width="21.5703125" style="4" customWidth="1"/>
    <col min="10503" max="10752" width="11.42578125" style="4"/>
    <col min="10753" max="10753" width="16.7109375" style="4" customWidth="1"/>
    <col min="10754" max="10754" width="48.85546875" style="4" customWidth="1"/>
    <col min="10755" max="10755" width="20.85546875" style="4" customWidth="1"/>
    <col min="10756" max="10756" width="16.85546875" style="4" customWidth="1"/>
    <col min="10757" max="10757" width="18.7109375" style="4" customWidth="1"/>
    <col min="10758" max="10758" width="21.5703125" style="4" customWidth="1"/>
    <col min="10759" max="11008" width="11.42578125" style="4"/>
    <col min="11009" max="11009" width="16.7109375" style="4" customWidth="1"/>
    <col min="11010" max="11010" width="48.85546875" style="4" customWidth="1"/>
    <col min="11011" max="11011" width="20.85546875" style="4" customWidth="1"/>
    <col min="11012" max="11012" width="16.85546875" style="4" customWidth="1"/>
    <col min="11013" max="11013" width="18.7109375" style="4" customWidth="1"/>
    <col min="11014" max="11014" width="21.5703125" style="4" customWidth="1"/>
    <col min="11015" max="11264" width="11.42578125" style="4"/>
    <col min="11265" max="11265" width="16.7109375" style="4" customWidth="1"/>
    <col min="11266" max="11266" width="48.85546875" style="4" customWidth="1"/>
    <col min="11267" max="11267" width="20.85546875" style="4" customWidth="1"/>
    <col min="11268" max="11268" width="16.85546875" style="4" customWidth="1"/>
    <col min="11269" max="11269" width="18.7109375" style="4" customWidth="1"/>
    <col min="11270" max="11270" width="21.5703125" style="4" customWidth="1"/>
    <col min="11271" max="11520" width="11.42578125" style="4"/>
    <col min="11521" max="11521" width="16.7109375" style="4" customWidth="1"/>
    <col min="11522" max="11522" width="48.85546875" style="4" customWidth="1"/>
    <col min="11523" max="11523" width="20.85546875" style="4" customWidth="1"/>
    <col min="11524" max="11524" width="16.85546875" style="4" customWidth="1"/>
    <col min="11525" max="11525" width="18.7109375" style="4" customWidth="1"/>
    <col min="11526" max="11526" width="21.5703125" style="4" customWidth="1"/>
    <col min="11527" max="11776" width="11.42578125" style="4"/>
    <col min="11777" max="11777" width="16.7109375" style="4" customWidth="1"/>
    <col min="11778" max="11778" width="48.85546875" style="4" customWidth="1"/>
    <col min="11779" max="11779" width="20.85546875" style="4" customWidth="1"/>
    <col min="11780" max="11780" width="16.85546875" style="4" customWidth="1"/>
    <col min="11781" max="11781" width="18.7109375" style="4" customWidth="1"/>
    <col min="11782" max="11782" width="21.5703125" style="4" customWidth="1"/>
    <col min="11783" max="12032" width="11.42578125" style="4"/>
    <col min="12033" max="12033" width="16.7109375" style="4" customWidth="1"/>
    <col min="12034" max="12034" width="48.85546875" style="4" customWidth="1"/>
    <col min="12035" max="12035" width="20.85546875" style="4" customWidth="1"/>
    <col min="12036" max="12036" width="16.85546875" style="4" customWidth="1"/>
    <col min="12037" max="12037" width="18.7109375" style="4" customWidth="1"/>
    <col min="12038" max="12038" width="21.5703125" style="4" customWidth="1"/>
    <col min="12039" max="12288" width="11.42578125" style="4"/>
    <col min="12289" max="12289" width="16.7109375" style="4" customWidth="1"/>
    <col min="12290" max="12290" width="48.85546875" style="4" customWidth="1"/>
    <col min="12291" max="12291" width="20.85546875" style="4" customWidth="1"/>
    <col min="12292" max="12292" width="16.85546875" style="4" customWidth="1"/>
    <col min="12293" max="12293" width="18.7109375" style="4" customWidth="1"/>
    <col min="12294" max="12294" width="21.5703125" style="4" customWidth="1"/>
    <col min="12295" max="12544" width="11.42578125" style="4"/>
    <col min="12545" max="12545" width="16.7109375" style="4" customWidth="1"/>
    <col min="12546" max="12546" width="48.85546875" style="4" customWidth="1"/>
    <col min="12547" max="12547" width="20.85546875" style="4" customWidth="1"/>
    <col min="12548" max="12548" width="16.85546875" style="4" customWidth="1"/>
    <col min="12549" max="12549" width="18.7109375" style="4" customWidth="1"/>
    <col min="12550" max="12550" width="21.5703125" style="4" customWidth="1"/>
    <col min="12551" max="12800" width="11.42578125" style="4"/>
    <col min="12801" max="12801" width="16.7109375" style="4" customWidth="1"/>
    <col min="12802" max="12802" width="48.85546875" style="4" customWidth="1"/>
    <col min="12803" max="12803" width="20.85546875" style="4" customWidth="1"/>
    <col min="12804" max="12804" width="16.85546875" style="4" customWidth="1"/>
    <col min="12805" max="12805" width="18.7109375" style="4" customWidth="1"/>
    <col min="12806" max="12806" width="21.5703125" style="4" customWidth="1"/>
    <col min="12807" max="13056" width="11.42578125" style="4"/>
    <col min="13057" max="13057" width="16.7109375" style="4" customWidth="1"/>
    <col min="13058" max="13058" width="48.85546875" style="4" customWidth="1"/>
    <col min="13059" max="13059" width="20.85546875" style="4" customWidth="1"/>
    <col min="13060" max="13060" width="16.85546875" style="4" customWidth="1"/>
    <col min="13061" max="13061" width="18.7109375" style="4" customWidth="1"/>
    <col min="13062" max="13062" width="21.5703125" style="4" customWidth="1"/>
    <col min="13063" max="13312" width="11.42578125" style="4"/>
    <col min="13313" max="13313" width="16.7109375" style="4" customWidth="1"/>
    <col min="13314" max="13314" width="48.85546875" style="4" customWidth="1"/>
    <col min="13315" max="13315" width="20.85546875" style="4" customWidth="1"/>
    <col min="13316" max="13316" width="16.85546875" style="4" customWidth="1"/>
    <col min="13317" max="13317" width="18.7109375" style="4" customWidth="1"/>
    <col min="13318" max="13318" width="21.5703125" style="4" customWidth="1"/>
    <col min="13319" max="13568" width="11.42578125" style="4"/>
    <col min="13569" max="13569" width="16.7109375" style="4" customWidth="1"/>
    <col min="13570" max="13570" width="48.85546875" style="4" customWidth="1"/>
    <col min="13571" max="13571" width="20.85546875" style="4" customWidth="1"/>
    <col min="13572" max="13572" width="16.85546875" style="4" customWidth="1"/>
    <col min="13573" max="13573" width="18.7109375" style="4" customWidth="1"/>
    <col min="13574" max="13574" width="21.5703125" style="4" customWidth="1"/>
    <col min="13575" max="13824" width="11.42578125" style="4"/>
    <col min="13825" max="13825" width="16.7109375" style="4" customWidth="1"/>
    <col min="13826" max="13826" width="48.85546875" style="4" customWidth="1"/>
    <col min="13827" max="13827" width="20.85546875" style="4" customWidth="1"/>
    <col min="13828" max="13828" width="16.85546875" style="4" customWidth="1"/>
    <col min="13829" max="13829" width="18.7109375" style="4" customWidth="1"/>
    <col min="13830" max="13830" width="21.5703125" style="4" customWidth="1"/>
    <col min="13831" max="14080" width="11.42578125" style="4"/>
    <col min="14081" max="14081" width="16.7109375" style="4" customWidth="1"/>
    <col min="14082" max="14082" width="48.85546875" style="4" customWidth="1"/>
    <col min="14083" max="14083" width="20.85546875" style="4" customWidth="1"/>
    <col min="14084" max="14084" width="16.85546875" style="4" customWidth="1"/>
    <col min="14085" max="14085" width="18.7109375" style="4" customWidth="1"/>
    <col min="14086" max="14086" width="21.5703125" style="4" customWidth="1"/>
    <col min="14087" max="14336" width="11.42578125" style="4"/>
    <col min="14337" max="14337" width="16.7109375" style="4" customWidth="1"/>
    <col min="14338" max="14338" width="48.85546875" style="4" customWidth="1"/>
    <col min="14339" max="14339" width="20.85546875" style="4" customWidth="1"/>
    <col min="14340" max="14340" width="16.85546875" style="4" customWidth="1"/>
    <col min="14341" max="14341" width="18.7109375" style="4" customWidth="1"/>
    <col min="14342" max="14342" width="21.5703125" style="4" customWidth="1"/>
    <col min="14343" max="14592" width="11.42578125" style="4"/>
    <col min="14593" max="14593" width="16.7109375" style="4" customWidth="1"/>
    <col min="14594" max="14594" width="48.85546875" style="4" customWidth="1"/>
    <col min="14595" max="14595" width="20.85546875" style="4" customWidth="1"/>
    <col min="14596" max="14596" width="16.85546875" style="4" customWidth="1"/>
    <col min="14597" max="14597" width="18.7109375" style="4" customWidth="1"/>
    <col min="14598" max="14598" width="21.5703125" style="4" customWidth="1"/>
    <col min="14599" max="14848" width="11.42578125" style="4"/>
    <col min="14849" max="14849" width="16.7109375" style="4" customWidth="1"/>
    <col min="14850" max="14850" width="48.85546875" style="4" customWidth="1"/>
    <col min="14851" max="14851" width="20.85546875" style="4" customWidth="1"/>
    <col min="14852" max="14852" width="16.85546875" style="4" customWidth="1"/>
    <col min="14853" max="14853" width="18.7109375" style="4" customWidth="1"/>
    <col min="14854" max="14854" width="21.5703125" style="4" customWidth="1"/>
    <col min="14855" max="15104" width="11.42578125" style="4"/>
    <col min="15105" max="15105" width="16.7109375" style="4" customWidth="1"/>
    <col min="15106" max="15106" width="48.85546875" style="4" customWidth="1"/>
    <col min="15107" max="15107" width="20.85546875" style="4" customWidth="1"/>
    <col min="15108" max="15108" width="16.85546875" style="4" customWidth="1"/>
    <col min="15109" max="15109" width="18.7109375" style="4" customWidth="1"/>
    <col min="15110" max="15110" width="21.5703125" style="4" customWidth="1"/>
    <col min="15111" max="15360" width="11.42578125" style="4"/>
    <col min="15361" max="15361" width="16.7109375" style="4" customWidth="1"/>
    <col min="15362" max="15362" width="48.85546875" style="4" customWidth="1"/>
    <col min="15363" max="15363" width="20.85546875" style="4" customWidth="1"/>
    <col min="15364" max="15364" width="16.85546875" style="4" customWidth="1"/>
    <col min="15365" max="15365" width="18.7109375" style="4" customWidth="1"/>
    <col min="15366" max="15366" width="21.5703125" style="4" customWidth="1"/>
    <col min="15367" max="15616" width="11.42578125" style="4"/>
    <col min="15617" max="15617" width="16.7109375" style="4" customWidth="1"/>
    <col min="15618" max="15618" width="48.85546875" style="4" customWidth="1"/>
    <col min="15619" max="15619" width="20.85546875" style="4" customWidth="1"/>
    <col min="15620" max="15620" width="16.85546875" style="4" customWidth="1"/>
    <col min="15621" max="15621" width="18.7109375" style="4" customWidth="1"/>
    <col min="15622" max="15622" width="21.5703125" style="4" customWidth="1"/>
    <col min="15623" max="15872" width="11.42578125" style="4"/>
    <col min="15873" max="15873" width="16.7109375" style="4" customWidth="1"/>
    <col min="15874" max="15874" width="48.85546875" style="4" customWidth="1"/>
    <col min="15875" max="15875" width="20.85546875" style="4" customWidth="1"/>
    <col min="15876" max="15876" width="16.85546875" style="4" customWidth="1"/>
    <col min="15877" max="15877" width="18.7109375" style="4" customWidth="1"/>
    <col min="15878" max="15878" width="21.5703125" style="4" customWidth="1"/>
    <col min="15879" max="16128" width="11.42578125" style="4"/>
    <col min="16129" max="16129" width="16.7109375" style="4" customWidth="1"/>
    <col min="16130" max="16130" width="48.85546875" style="4" customWidth="1"/>
    <col min="16131" max="16131" width="20.85546875" style="4" customWidth="1"/>
    <col min="16132" max="16132" width="16.85546875" style="4" customWidth="1"/>
    <col min="16133" max="16133" width="18.7109375" style="4" customWidth="1"/>
    <col min="16134" max="16134" width="21.5703125" style="4" customWidth="1"/>
    <col min="16135" max="16384" width="11.42578125" style="4"/>
  </cols>
  <sheetData>
    <row r="1" spans="1:6" ht="15">
      <c r="A1" s="89" t="s">
        <v>65</v>
      </c>
      <c r="B1" s="89"/>
      <c r="C1" s="89"/>
      <c r="D1" s="89"/>
      <c r="E1" s="89"/>
      <c r="F1" s="89"/>
    </row>
    <row r="2" spans="1:6">
      <c r="A2" s="1"/>
      <c r="B2" s="2"/>
      <c r="C2" s="2"/>
      <c r="D2" s="3"/>
      <c r="E2" s="3"/>
      <c r="F2" s="3"/>
    </row>
    <row r="3" spans="1:6">
      <c r="A3" s="1"/>
      <c r="B3" s="2"/>
      <c r="C3" s="2"/>
      <c r="D3" s="3"/>
      <c r="E3" s="3"/>
      <c r="F3" s="3"/>
    </row>
    <row r="4" spans="1:6">
      <c r="A4" s="1"/>
      <c r="B4" s="2"/>
      <c r="C4" s="2"/>
      <c r="D4" s="3"/>
      <c r="E4" s="5"/>
      <c r="F4" s="3"/>
    </row>
    <row r="5" spans="1:6" ht="15">
      <c r="A5" s="141" t="s">
        <v>66</v>
      </c>
      <c r="B5" s="142" t="s">
        <v>296</v>
      </c>
      <c r="C5" s="143"/>
      <c r="D5" s="143"/>
      <c r="E5" s="143" t="s">
        <v>67</v>
      </c>
      <c r="F5" s="144">
        <f>SUM(F8:F65535)</f>
        <v>194749.42540000001</v>
      </c>
    </row>
    <row r="6" spans="1:6" ht="18" customHeight="1">
      <c r="A6" s="145" t="s">
        <v>297</v>
      </c>
      <c r="B6" s="145"/>
      <c r="C6" s="145"/>
      <c r="D6" s="145"/>
      <c r="E6" s="145"/>
      <c r="F6" s="145"/>
    </row>
    <row r="7" spans="1:6" ht="30">
      <c r="A7" s="146" t="s">
        <v>68</v>
      </c>
      <c r="B7" s="146" t="s">
        <v>69</v>
      </c>
      <c r="C7" s="146" t="s">
        <v>3</v>
      </c>
      <c r="D7" s="147" t="s">
        <v>2</v>
      </c>
      <c r="E7" s="147" t="s">
        <v>70</v>
      </c>
      <c r="F7" s="147" t="s">
        <v>71</v>
      </c>
    </row>
    <row r="8" spans="1:6" ht="15">
      <c r="A8" s="148">
        <v>1</v>
      </c>
      <c r="B8" s="153" t="s">
        <v>0</v>
      </c>
      <c r="C8" s="149" t="s">
        <v>1</v>
      </c>
      <c r="D8" s="148">
        <v>119</v>
      </c>
      <c r="E8" s="150">
        <v>28.18</v>
      </c>
      <c r="F8" s="151">
        <f>+D8*E8</f>
        <v>3353.42</v>
      </c>
    </row>
    <row r="9" spans="1:6" ht="15">
      <c r="A9" s="148">
        <f>1+A8</f>
        <v>2</v>
      </c>
      <c r="B9" s="153" t="s">
        <v>4</v>
      </c>
      <c r="C9" s="149" t="s">
        <v>5</v>
      </c>
      <c r="D9" s="148">
        <v>2.3000000000000003</v>
      </c>
      <c r="E9" s="150">
        <v>323.94</v>
      </c>
      <c r="F9" s="151">
        <f t="shared" ref="F9:F72" si="0">+D9*E9</f>
        <v>745.06200000000013</v>
      </c>
    </row>
    <row r="10" spans="1:6" ht="15">
      <c r="A10" s="148">
        <f t="shared" ref="A10:A73" si="1">1+A9</f>
        <v>3</v>
      </c>
      <c r="B10" s="153" t="s">
        <v>6</v>
      </c>
      <c r="C10" s="149" t="s">
        <v>1</v>
      </c>
      <c r="D10" s="148">
        <v>16</v>
      </c>
      <c r="E10" s="150">
        <v>683.81</v>
      </c>
      <c r="F10" s="151">
        <f t="shared" si="0"/>
        <v>10940.96</v>
      </c>
    </row>
    <row r="11" spans="1:6" ht="15">
      <c r="A11" s="148">
        <f t="shared" si="1"/>
        <v>4</v>
      </c>
      <c r="B11" s="153" t="s">
        <v>7</v>
      </c>
      <c r="C11" s="148" t="s">
        <v>1</v>
      </c>
      <c r="D11" s="148">
        <v>15</v>
      </c>
      <c r="E11" s="150">
        <v>781.29</v>
      </c>
      <c r="F11" s="151">
        <f t="shared" si="0"/>
        <v>11719.349999999999</v>
      </c>
    </row>
    <row r="12" spans="1:6" ht="15">
      <c r="A12" s="148">
        <f t="shared" si="1"/>
        <v>5</v>
      </c>
      <c r="B12" s="153" t="s">
        <v>8</v>
      </c>
      <c r="C12" s="148" t="s">
        <v>1</v>
      </c>
      <c r="D12" s="148">
        <v>7</v>
      </c>
      <c r="E12" s="150">
        <v>561.91</v>
      </c>
      <c r="F12" s="151">
        <f t="shared" si="0"/>
        <v>3933.37</v>
      </c>
    </row>
    <row r="13" spans="1:6" ht="15">
      <c r="A13" s="148">
        <f t="shared" si="1"/>
        <v>6</v>
      </c>
      <c r="B13" s="153" t="s">
        <v>9</v>
      </c>
      <c r="C13" s="148" t="s">
        <v>1</v>
      </c>
      <c r="D13" s="148">
        <v>5</v>
      </c>
      <c r="E13" s="150">
        <v>657.46</v>
      </c>
      <c r="F13" s="151">
        <f t="shared" si="0"/>
        <v>3287.3</v>
      </c>
    </row>
    <row r="14" spans="1:6" ht="15">
      <c r="A14" s="148">
        <f t="shared" si="1"/>
        <v>7</v>
      </c>
      <c r="B14" s="153" t="s">
        <v>10</v>
      </c>
      <c r="C14" s="148" t="s">
        <v>1</v>
      </c>
      <c r="D14" s="148">
        <v>21</v>
      </c>
      <c r="E14" s="150">
        <v>315.58</v>
      </c>
      <c r="F14" s="151">
        <f t="shared" si="0"/>
        <v>6627.1799999999994</v>
      </c>
    </row>
    <row r="15" spans="1:6" ht="15">
      <c r="A15" s="148">
        <f t="shared" si="1"/>
        <v>8</v>
      </c>
      <c r="B15" s="153" t="s">
        <v>11</v>
      </c>
      <c r="C15" s="148" t="s">
        <v>1</v>
      </c>
      <c r="D15" s="148">
        <v>17</v>
      </c>
      <c r="E15" s="150">
        <v>436.03999999999996</v>
      </c>
      <c r="F15" s="151">
        <f t="shared" si="0"/>
        <v>7412.6799999999994</v>
      </c>
    </row>
    <row r="16" spans="1:6" ht="15">
      <c r="A16" s="148">
        <f t="shared" si="1"/>
        <v>9</v>
      </c>
      <c r="B16" s="153" t="s">
        <v>12</v>
      </c>
      <c r="C16" s="148" t="s">
        <v>1</v>
      </c>
      <c r="D16" s="148">
        <v>9</v>
      </c>
      <c r="E16" s="150">
        <v>297.3</v>
      </c>
      <c r="F16" s="151">
        <f t="shared" si="0"/>
        <v>2675.7000000000003</v>
      </c>
    </row>
    <row r="17" spans="1:6" ht="15">
      <c r="A17" s="148">
        <f t="shared" si="1"/>
        <v>10</v>
      </c>
      <c r="B17" s="153" t="s">
        <v>13</v>
      </c>
      <c r="C17" s="148" t="s">
        <v>1</v>
      </c>
      <c r="D17" s="148">
        <v>7</v>
      </c>
      <c r="E17" s="150">
        <v>386.92</v>
      </c>
      <c r="F17" s="151">
        <f t="shared" si="0"/>
        <v>2708.44</v>
      </c>
    </row>
    <row r="18" spans="1:6" ht="15">
      <c r="A18" s="148">
        <f t="shared" si="1"/>
        <v>11</v>
      </c>
      <c r="B18" s="153" t="s">
        <v>14</v>
      </c>
      <c r="C18" s="148" t="s">
        <v>1</v>
      </c>
      <c r="D18" s="148">
        <v>29</v>
      </c>
      <c r="E18" s="150">
        <v>145.41</v>
      </c>
      <c r="F18" s="151">
        <f t="shared" si="0"/>
        <v>4216.8900000000003</v>
      </c>
    </row>
    <row r="19" spans="1:6" ht="15">
      <c r="A19" s="148">
        <f t="shared" si="1"/>
        <v>12</v>
      </c>
      <c r="B19" s="153" t="s">
        <v>16</v>
      </c>
      <c r="C19" s="148" t="s">
        <v>1</v>
      </c>
      <c r="D19" s="148">
        <v>29</v>
      </c>
      <c r="E19" s="150">
        <v>166.63</v>
      </c>
      <c r="F19" s="151">
        <f t="shared" si="0"/>
        <v>4832.2699999999995</v>
      </c>
    </row>
    <row r="20" spans="1:6" ht="15">
      <c r="A20" s="148">
        <f t="shared" si="1"/>
        <v>13</v>
      </c>
      <c r="B20" s="153" t="s">
        <v>17</v>
      </c>
      <c r="C20" s="148" t="s">
        <v>1</v>
      </c>
      <c r="D20" s="148">
        <v>13</v>
      </c>
      <c r="E20" s="150">
        <v>130.16</v>
      </c>
      <c r="F20" s="151">
        <f t="shared" si="0"/>
        <v>1692.08</v>
      </c>
    </row>
    <row r="21" spans="1:6" ht="15">
      <c r="A21" s="148">
        <f t="shared" si="1"/>
        <v>14</v>
      </c>
      <c r="B21" s="153" t="s">
        <v>18</v>
      </c>
      <c r="C21" s="148" t="s">
        <v>1</v>
      </c>
      <c r="D21" s="148">
        <v>10</v>
      </c>
      <c r="E21" s="150">
        <v>147.24</v>
      </c>
      <c r="F21" s="151">
        <f t="shared" si="0"/>
        <v>1472.4</v>
      </c>
    </row>
    <row r="22" spans="1:6" ht="15">
      <c r="A22" s="148">
        <f t="shared" si="1"/>
        <v>15</v>
      </c>
      <c r="B22" s="153" t="s">
        <v>72</v>
      </c>
      <c r="C22" s="148" t="s">
        <v>1</v>
      </c>
      <c r="D22" s="148">
        <v>1</v>
      </c>
      <c r="E22" s="150">
        <v>148.82</v>
      </c>
      <c r="F22" s="151">
        <f t="shared" si="0"/>
        <v>148.82</v>
      </c>
    </row>
    <row r="23" spans="1:6" ht="15">
      <c r="A23" s="148">
        <f t="shared" si="1"/>
        <v>16</v>
      </c>
      <c r="B23" s="153" t="s">
        <v>73</v>
      </c>
      <c r="C23" s="148" t="s">
        <v>1</v>
      </c>
      <c r="D23" s="152">
        <v>7</v>
      </c>
      <c r="E23" s="150">
        <v>145.41</v>
      </c>
      <c r="F23" s="151">
        <f t="shared" si="0"/>
        <v>1017.87</v>
      </c>
    </row>
    <row r="24" spans="1:6" ht="15">
      <c r="A24" s="148">
        <f t="shared" si="1"/>
        <v>17</v>
      </c>
      <c r="B24" s="153" t="s">
        <v>74</v>
      </c>
      <c r="C24" s="148" t="s">
        <v>1</v>
      </c>
      <c r="D24" s="148">
        <v>6</v>
      </c>
      <c r="E24" s="150">
        <v>166.63</v>
      </c>
      <c r="F24" s="151">
        <f t="shared" si="0"/>
        <v>999.78</v>
      </c>
    </row>
    <row r="25" spans="1:6" ht="15">
      <c r="A25" s="148">
        <f t="shared" si="1"/>
        <v>18</v>
      </c>
      <c r="B25" s="153" t="s">
        <v>75</v>
      </c>
      <c r="C25" s="148" t="s">
        <v>1</v>
      </c>
      <c r="D25" s="148">
        <v>4</v>
      </c>
      <c r="E25" s="150">
        <v>131.13999999999999</v>
      </c>
      <c r="F25" s="151">
        <f t="shared" si="0"/>
        <v>524.55999999999995</v>
      </c>
    </row>
    <row r="26" spans="1:6" ht="15">
      <c r="A26" s="148">
        <f t="shared" si="1"/>
        <v>19</v>
      </c>
      <c r="B26" s="153" t="s">
        <v>76</v>
      </c>
      <c r="C26" s="148" t="s">
        <v>1</v>
      </c>
      <c r="D26" s="148">
        <v>2</v>
      </c>
      <c r="E26" s="150">
        <v>148.44999999999999</v>
      </c>
      <c r="F26" s="151">
        <f t="shared" si="0"/>
        <v>296.89999999999998</v>
      </c>
    </row>
    <row r="27" spans="1:6" ht="15">
      <c r="A27" s="148">
        <f t="shared" si="1"/>
        <v>20</v>
      </c>
      <c r="B27" s="153" t="s">
        <v>77</v>
      </c>
      <c r="C27" s="148" t="s">
        <v>1</v>
      </c>
      <c r="D27" s="148">
        <v>1</v>
      </c>
      <c r="E27" s="150">
        <v>80.25</v>
      </c>
      <c r="F27" s="151">
        <f t="shared" si="0"/>
        <v>80.25</v>
      </c>
    </row>
    <row r="28" spans="1:6" ht="15">
      <c r="A28" s="148">
        <f t="shared" si="1"/>
        <v>21</v>
      </c>
      <c r="B28" s="153" t="s">
        <v>19</v>
      </c>
      <c r="C28" s="148" t="s">
        <v>1</v>
      </c>
      <c r="D28" s="152">
        <v>22</v>
      </c>
      <c r="E28" s="150">
        <v>105.06</v>
      </c>
      <c r="F28" s="151">
        <f t="shared" si="0"/>
        <v>2311.3200000000002</v>
      </c>
    </row>
    <row r="29" spans="1:6" ht="15">
      <c r="A29" s="148">
        <f t="shared" si="1"/>
        <v>22</v>
      </c>
      <c r="B29" s="153" t="s">
        <v>20</v>
      </c>
      <c r="C29" s="148" t="s">
        <v>1</v>
      </c>
      <c r="D29" s="148">
        <v>19</v>
      </c>
      <c r="E29" s="150">
        <v>142.6</v>
      </c>
      <c r="F29" s="151">
        <f t="shared" si="0"/>
        <v>2709.4</v>
      </c>
    </row>
    <row r="30" spans="1:6" ht="15">
      <c r="A30" s="148">
        <f t="shared" si="1"/>
        <v>23</v>
      </c>
      <c r="B30" s="153" t="s">
        <v>78</v>
      </c>
      <c r="C30" s="148" t="s">
        <v>1</v>
      </c>
      <c r="D30" s="148">
        <v>1</v>
      </c>
      <c r="E30" s="150">
        <v>70.55</v>
      </c>
      <c r="F30" s="151">
        <f t="shared" si="0"/>
        <v>70.55</v>
      </c>
    </row>
    <row r="31" spans="1:6" ht="15">
      <c r="A31" s="148">
        <f t="shared" si="1"/>
        <v>24</v>
      </c>
      <c r="B31" s="153" t="s">
        <v>21</v>
      </c>
      <c r="C31" s="148" t="s">
        <v>1</v>
      </c>
      <c r="D31" s="148">
        <v>2</v>
      </c>
      <c r="E31" s="150">
        <v>1063.26</v>
      </c>
      <c r="F31" s="151">
        <f t="shared" si="0"/>
        <v>2126.52</v>
      </c>
    </row>
    <row r="32" spans="1:6" ht="15">
      <c r="A32" s="148">
        <f t="shared" si="1"/>
        <v>25</v>
      </c>
      <c r="B32" s="153" t="s">
        <v>22</v>
      </c>
      <c r="C32" s="148" t="s">
        <v>1</v>
      </c>
      <c r="D32" s="148">
        <v>7</v>
      </c>
      <c r="E32" s="150">
        <v>927.43</v>
      </c>
      <c r="F32" s="151">
        <f t="shared" si="0"/>
        <v>6492.0099999999993</v>
      </c>
    </row>
    <row r="33" spans="1:6" ht="15">
      <c r="A33" s="148">
        <f t="shared" si="1"/>
        <v>26</v>
      </c>
      <c r="B33" s="153" t="s">
        <v>23</v>
      </c>
      <c r="C33" s="148" t="s">
        <v>1</v>
      </c>
      <c r="D33" s="148">
        <v>11</v>
      </c>
      <c r="E33" s="150">
        <v>757</v>
      </c>
      <c r="F33" s="151">
        <f t="shared" si="0"/>
        <v>8327</v>
      </c>
    </row>
    <row r="34" spans="1:6" ht="15">
      <c r="A34" s="148">
        <f t="shared" si="1"/>
        <v>27</v>
      </c>
      <c r="B34" s="153" t="s">
        <v>79</v>
      </c>
      <c r="C34" s="148" t="s">
        <v>1</v>
      </c>
      <c r="D34" s="148">
        <v>1</v>
      </c>
      <c r="E34" s="150">
        <v>1281.8000000000002</v>
      </c>
      <c r="F34" s="151">
        <f t="shared" si="0"/>
        <v>1281.8000000000002</v>
      </c>
    </row>
    <row r="35" spans="1:6" ht="15">
      <c r="A35" s="148">
        <f t="shared" si="1"/>
        <v>28</v>
      </c>
      <c r="B35" s="153" t="s">
        <v>80</v>
      </c>
      <c r="C35" s="148" t="s">
        <v>1</v>
      </c>
      <c r="D35" s="148">
        <v>1</v>
      </c>
      <c r="E35" s="150">
        <v>1158.4299999999998</v>
      </c>
      <c r="F35" s="151">
        <f t="shared" si="0"/>
        <v>1158.4299999999998</v>
      </c>
    </row>
    <row r="36" spans="1:6" ht="15">
      <c r="A36" s="148">
        <f t="shared" si="1"/>
        <v>29</v>
      </c>
      <c r="B36" s="153" t="s">
        <v>81</v>
      </c>
      <c r="C36" s="148" t="s">
        <v>1</v>
      </c>
      <c r="D36" s="148">
        <v>2</v>
      </c>
      <c r="E36" s="150">
        <v>1027.0999999999999</v>
      </c>
      <c r="F36" s="151">
        <f t="shared" si="0"/>
        <v>2054.1999999999998</v>
      </c>
    </row>
    <row r="37" spans="1:6" ht="15">
      <c r="A37" s="148">
        <f t="shared" si="1"/>
        <v>30</v>
      </c>
      <c r="B37" s="153" t="s">
        <v>82</v>
      </c>
      <c r="C37" s="148" t="s">
        <v>1</v>
      </c>
      <c r="D37" s="148">
        <v>2</v>
      </c>
      <c r="E37" s="150">
        <v>877.87</v>
      </c>
      <c r="F37" s="151">
        <f t="shared" si="0"/>
        <v>1755.74</v>
      </c>
    </row>
    <row r="38" spans="1:6" ht="15">
      <c r="A38" s="148">
        <f t="shared" si="1"/>
        <v>31</v>
      </c>
      <c r="B38" s="153" t="s">
        <v>24</v>
      </c>
      <c r="C38" s="148" t="s">
        <v>1</v>
      </c>
      <c r="D38" s="148">
        <v>60</v>
      </c>
      <c r="E38" s="150">
        <v>235.79</v>
      </c>
      <c r="F38" s="151">
        <f t="shared" si="0"/>
        <v>14147.4</v>
      </c>
    </row>
    <row r="39" spans="1:6" ht="15">
      <c r="A39" s="148">
        <f t="shared" si="1"/>
        <v>32</v>
      </c>
      <c r="B39" s="153" t="s">
        <v>25</v>
      </c>
      <c r="C39" s="148" t="s">
        <v>1</v>
      </c>
      <c r="D39" s="148">
        <v>10</v>
      </c>
      <c r="E39" s="150">
        <v>151.53</v>
      </c>
      <c r="F39" s="151">
        <f t="shared" si="0"/>
        <v>1515.3</v>
      </c>
    </row>
    <row r="40" spans="1:6" ht="15">
      <c r="A40" s="148">
        <f t="shared" si="1"/>
        <v>33</v>
      </c>
      <c r="B40" s="153" t="s">
        <v>83</v>
      </c>
      <c r="C40" s="148" t="s">
        <v>1</v>
      </c>
      <c r="D40" s="148">
        <v>3</v>
      </c>
      <c r="E40" s="150">
        <v>155.55000000000001</v>
      </c>
      <c r="F40" s="151">
        <f t="shared" si="0"/>
        <v>466.65000000000003</v>
      </c>
    </row>
    <row r="41" spans="1:6" ht="15">
      <c r="A41" s="148">
        <f t="shared" si="1"/>
        <v>34</v>
      </c>
      <c r="B41" s="153" t="s">
        <v>26</v>
      </c>
      <c r="C41" s="148" t="s">
        <v>1</v>
      </c>
      <c r="D41" s="148">
        <v>5</v>
      </c>
      <c r="E41" s="150">
        <v>27.86</v>
      </c>
      <c r="F41" s="151">
        <f t="shared" si="0"/>
        <v>139.30000000000001</v>
      </c>
    </row>
    <row r="42" spans="1:6" ht="15">
      <c r="A42" s="148">
        <f t="shared" si="1"/>
        <v>35</v>
      </c>
      <c r="B42" s="153" t="s">
        <v>27</v>
      </c>
      <c r="C42" s="148" t="s">
        <v>1</v>
      </c>
      <c r="D42" s="148">
        <v>7</v>
      </c>
      <c r="E42" s="150">
        <v>36.31</v>
      </c>
      <c r="F42" s="151">
        <f t="shared" si="0"/>
        <v>254.17000000000002</v>
      </c>
    </row>
    <row r="43" spans="1:6" ht="15">
      <c r="A43" s="148">
        <f t="shared" si="1"/>
        <v>36</v>
      </c>
      <c r="B43" s="153" t="s">
        <v>28</v>
      </c>
      <c r="C43" s="148" t="s">
        <v>1</v>
      </c>
      <c r="D43" s="148">
        <v>26</v>
      </c>
      <c r="E43" s="150">
        <v>41.18</v>
      </c>
      <c r="F43" s="151">
        <f t="shared" si="0"/>
        <v>1070.68</v>
      </c>
    </row>
    <row r="44" spans="1:6" ht="15">
      <c r="A44" s="148">
        <f t="shared" si="1"/>
        <v>37</v>
      </c>
      <c r="B44" s="153" t="s">
        <v>29</v>
      </c>
      <c r="C44" s="148" t="s">
        <v>1</v>
      </c>
      <c r="D44" s="148">
        <v>27</v>
      </c>
      <c r="E44" s="150">
        <v>77.680000000000007</v>
      </c>
      <c r="F44" s="151">
        <f t="shared" si="0"/>
        <v>2097.36</v>
      </c>
    </row>
    <row r="45" spans="1:6" ht="15">
      <c r="A45" s="148">
        <f t="shared" si="1"/>
        <v>38</v>
      </c>
      <c r="B45" s="153" t="s">
        <v>84</v>
      </c>
      <c r="C45" s="148" t="s">
        <v>1</v>
      </c>
      <c r="D45" s="148">
        <v>5</v>
      </c>
      <c r="E45" s="150">
        <v>29.15</v>
      </c>
      <c r="F45" s="151">
        <f t="shared" si="0"/>
        <v>145.75</v>
      </c>
    </row>
    <row r="46" spans="1:6" ht="15">
      <c r="A46" s="148">
        <f t="shared" si="1"/>
        <v>39</v>
      </c>
      <c r="B46" s="153" t="s">
        <v>85</v>
      </c>
      <c r="C46" s="148" t="s">
        <v>1</v>
      </c>
      <c r="D46" s="148">
        <v>1</v>
      </c>
      <c r="E46" s="150">
        <v>40.94</v>
      </c>
      <c r="F46" s="151">
        <f t="shared" si="0"/>
        <v>40.94</v>
      </c>
    </row>
    <row r="47" spans="1:6" ht="15">
      <c r="A47" s="148">
        <f t="shared" si="1"/>
        <v>40</v>
      </c>
      <c r="B47" s="153" t="s">
        <v>86</v>
      </c>
      <c r="C47" s="148" t="s">
        <v>1</v>
      </c>
      <c r="D47" s="148">
        <v>6</v>
      </c>
      <c r="E47" s="150">
        <v>41.769999999999996</v>
      </c>
      <c r="F47" s="151">
        <f t="shared" si="0"/>
        <v>250.61999999999998</v>
      </c>
    </row>
    <row r="48" spans="1:6" ht="15">
      <c r="A48" s="148">
        <f t="shared" si="1"/>
        <v>41</v>
      </c>
      <c r="B48" s="153" t="s">
        <v>87</v>
      </c>
      <c r="C48" s="148" t="s">
        <v>1</v>
      </c>
      <c r="D48" s="148">
        <v>7</v>
      </c>
      <c r="E48" s="150">
        <v>81.38</v>
      </c>
      <c r="F48" s="151">
        <f t="shared" si="0"/>
        <v>569.66</v>
      </c>
    </row>
    <row r="49" spans="1:6" ht="15">
      <c r="A49" s="148">
        <f t="shared" si="1"/>
        <v>42</v>
      </c>
      <c r="B49" s="153" t="s">
        <v>30</v>
      </c>
      <c r="C49" s="148" t="s">
        <v>1</v>
      </c>
      <c r="D49" s="148">
        <v>19</v>
      </c>
      <c r="E49" s="150">
        <v>20.38</v>
      </c>
      <c r="F49" s="151">
        <f t="shared" si="0"/>
        <v>387.21999999999997</v>
      </c>
    </row>
    <row r="50" spans="1:6" ht="15">
      <c r="A50" s="148">
        <f t="shared" si="1"/>
        <v>43</v>
      </c>
      <c r="B50" s="153" t="s">
        <v>31</v>
      </c>
      <c r="C50" s="148" t="s">
        <v>1</v>
      </c>
      <c r="D50" s="148">
        <v>91</v>
      </c>
      <c r="E50" s="150">
        <v>19.560000000000002</v>
      </c>
      <c r="F50" s="151">
        <f t="shared" si="0"/>
        <v>1779.9600000000003</v>
      </c>
    </row>
    <row r="51" spans="1:6" ht="15">
      <c r="A51" s="148">
        <f t="shared" si="1"/>
        <v>44</v>
      </c>
      <c r="B51" s="153" t="s">
        <v>32</v>
      </c>
      <c r="C51" s="148" t="s">
        <v>1</v>
      </c>
      <c r="D51" s="148">
        <v>43</v>
      </c>
      <c r="E51" s="150">
        <v>26.38</v>
      </c>
      <c r="F51" s="151">
        <f t="shared" si="0"/>
        <v>1134.3399999999999</v>
      </c>
    </row>
    <row r="52" spans="1:6" ht="15">
      <c r="A52" s="148">
        <f t="shared" si="1"/>
        <v>45</v>
      </c>
      <c r="B52" s="153" t="s">
        <v>33</v>
      </c>
      <c r="C52" s="148" t="s">
        <v>1</v>
      </c>
      <c r="D52" s="148">
        <v>60</v>
      </c>
      <c r="E52" s="150">
        <v>37.54</v>
      </c>
      <c r="F52" s="151">
        <f t="shared" si="0"/>
        <v>2252.4</v>
      </c>
    </row>
    <row r="53" spans="1:6" ht="15">
      <c r="A53" s="148">
        <f t="shared" si="1"/>
        <v>46</v>
      </c>
      <c r="B53" s="153" t="s">
        <v>34</v>
      </c>
      <c r="C53" s="148" t="s">
        <v>1</v>
      </c>
      <c r="D53" s="148">
        <v>12</v>
      </c>
      <c r="E53" s="150">
        <v>34.1</v>
      </c>
      <c r="F53" s="151">
        <f t="shared" si="0"/>
        <v>409.20000000000005</v>
      </c>
    </row>
    <row r="54" spans="1:6" ht="15">
      <c r="A54" s="148">
        <f t="shared" si="1"/>
        <v>47</v>
      </c>
      <c r="B54" s="153" t="s">
        <v>35</v>
      </c>
      <c r="C54" s="148" t="s">
        <v>1</v>
      </c>
      <c r="D54" s="148">
        <v>13</v>
      </c>
      <c r="E54" s="150">
        <v>35.97</v>
      </c>
      <c r="F54" s="151">
        <f t="shared" si="0"/>
        <v>467.61</v>
      </c>
    </row>
    <row r="55" spans="1:6" ht="15">
      <c r="A55" s="148">
        <f t="shared" si="1"/>
        <v>48</v>
      </c>
      <c r="B55" s="153" t="s">
        <v>88</v>
      </c>
      <c r="C55" s="148" t="s">
        <v>1</v>
      </c>
      <c r="D55" s="148">
        <v>3</v>
      </c>
      <c r="E55" s="150">
        <v>60.13</v>
      </c>
      <c r="F55" s="151">
        <f t="shared" si="0"/>
        <v>180.39000000000001</v>
      </c>
    </row>
    <row r="56" spans="1:6" ht="15">
      <c r="A56" s="148">
        <f t="shared" si="1"/>
        <v>49</v>
      </c>
      <c r="B56" s="153" t="s">
        <v>36</v>
      </c>
      <c r="C56" s="148" t="s">
        <v>15</v>
      </c>
      <c r="D56" s="148">
        <v>8230</v>
      </c>
      <c r="E56" s="150">
        <v>1.3599999999999999</v>
      </c>
      <c r="F56" s="151">
        <f t="shared" si="0"/>
        <v>11192.8</v>
      </c>
    </row>
    <row r="57" spans="1:6" ht="15">
      <c r="A57" s="148">
        <f t="shared" si="1"/>
        <v>50</v>
      </c>
      <c r="B57" s="153" t="s">
        <v>37</v>
      </c>
      <c r="C57" s="148" t="s">
        <v>15</v>
      </c>
      <c r="D57" s="148">
        <v>27001.77</v>
      </c>
      <c r="E57" s="150">
        <v>0.91999999999999993</v>
      </c>
      <c r="F57" s="151">
        <f t="shared" si="0"/>
        <v>24841.628399999998</v>
      </c>
    </row>
    <row r="58" spans="1:6" ht="15">
      <c r="A58" s="148">
        <f t="shared" si="1"/>
        <v>51</v>
      </c>
      <c r="B58" s="153" t="s">
        <v>38</v>
      </c>
      <c r="C58" s="148" t="s">
        <v>1</v>
      </c>
      <c r="D58" s="148">
        <v>25</v>
      </c>
      <c r="E58" s="150">
        <v>61.62</v>
      </c>
      <c r="F58" s="151">
        <f t="shared" si="0"/>
        <v>1540.5</v>
      </c>
    </row>
    <row r="59" spans="1:6" ht="15">
      <c r="A59" s="148">
        <f t="shared" si="1"/>
        <v>52</v>
      </c>
      <c r="B59" s="153" t="s">
        <v>39</v>
      </c>
      <c r="C59" s="148" t="s">
        <v>1</v>
      </c>
      <c r="D59" s="148">
        <v>32</v>
      </c>
      <c r="E59" s="150">
        <v>51.7</v>
      </c>
      <c r="F59" s="151">
        <f t="shared" si="0"/>
        <v>1654.4</v>
      </c>
    </row>
    <row r="60" spans="1:6" ht="15">
      <c r="A60" s="148">
        <f t="shared" si="1"/>
        <v>53</v>
      </c>
      <c r="B60" s="153" t="s">
        <v>40</v>
      </c>
      <c r="C60" s="148" t="s">
        <v>1</v>
      </c>
      <c r="D60" s="148">
        <v>68</v>
      </c>
      <c r="E60" s="150">
        <v>18.25</v>
      </c>
      <c r="F60" s="151">
        <f t="shared" si="0"/>
        <v>1241</v>
      </c>
    </row>
    <row r="61" spans="1:6" ht="15">
      <c r="A61" s="148">
        <f t="shared" si="1"/>
        <v>54</v>
      </c>
      <c r="B61" s="153" t="s">
        <v>41</v>
      </c>
      <c r="C61" s="148" t="s">
        <v>15</v>
      </c>
      <c r="D61" s="148">
        <v>240</v>
      </c>
      <c r="E61" s="150">
        <v>1.19</v>
      </c>
      <c r="F61" s="151">
        <f t="shared" si="0"/>
        <v>285.59999999999997</v>
      </c>
    </row>
    <row r="62" spans="1:6" ht="15">
      <c r="A62" s="148">
        <f t="shared" si="1"/>
        <v>55</v>
      </c>
      <c r="B62" s="153" t="s">
        <v>42</v>
      </c>
      <c r="C62" s="148" t="s">
        <v>15</v>
      </c>
      <c r="D62" s="148">
        <v>50</v>
      </c>
      <c r="E62" s="150">
        <v>0.92</v>
      </c>
      <c r="F62" s="151">
        <f t="shared" si="0"/>
        <v>46</v>
      </c>
    </row>
    <row r="63" spans="1:6" ht="15">
      <c r="A63" s="148">
        <f t="shared" si="1"/>
        <v>56</v>
      </c>
      <c r="B63" s="153" t="s">
        <v>43</v>
      </c>
      <c r="C63" s="148" t="s">
        <v>1</v>
      </c>
      <c r="D63" s="148">
        <v>3</v>
      </c>
      <c r="E63" s="150">
        <v>5.65</v>
      </c>
      <c r="F63" s="151">
        <f t="shared" si="0"/>
        <v>16.950000000000003</v>
      </c>
    </row>
    <row r="64" spans="1:6" ht="15">
      <c r="A64" s="148">
        <f t="shared" si="1"/>
        <v>57</v>
      </c>
      <c r="B64" s="153" t="s">
        <v>89</v>
      </c>
      <c r="C64" s="148" t="s">
        <v>1</v>
      </c>
      <c r="D64" s="148">
        <v>60</v>
      </c>
      <c r="E64" s="150">
        <v>82.37</v>
      </c>
      <c r="F64" s="151">
        <f t="shared" si="0"/>
        <v>4942.2000000000007</v>
      </c>
    </row>
    <row r="65" spans="1:6" ht="15">
      <c r="A65" s="148">
        <f t="shared" si="1"/>
        <v>58</v>
      </c>
      <c r="B65" s="153" t="s">
        <v>90</v>
      </c>
      <c r="C65" s="148" t="s">
        <v>1</v>
      </c>
      <c r="D65" s="148">
        <v>8</v>
      </c>
      <c r="E65" s="150">
        <v>73.97</v>
      </c>
      <c r="F65" s="151">
        <f t="shared" si="0"/>
        <v>591.76</v>
      </c>
    </row>
    <row r="66" spans="1:6" ht="15">
      <c r="A66" s="148">
        <f t="shared" si="1"/>
        <v>59</v>
      </c>
      <c r="B66" s="153" t="s">
        <v>44</v>
      </c>
      <c r="C66" s="148" t="s">
        <v>1</v>
      </c>
      <c r="D66" s="148">
        <v>2</v>
      </c>
      <c r="E66" s="150">
        <v>26.27</v>
      </c>
      <c r="F66" s="151">
        <f t="shared" si="0"/>
        <v>52.54</v>
      </c>
    </row>
    <row r="67" spans="1:6" ht="15">
      <c r="A67" s="148">
        <f t="shared" si="1"/>
        <v>60</v>
      </c>
      <c r="B67" s="153" t="s">
        <v>45</v>
      </c>
      <c r="C67" s="148" t="s">
        <v>1</v>
      </c>
      <c r="D67" s="148">
        <v>4</v>
      </c>
      <c r="E67" s="150">
        <v>9.61</v>
      </c>
      <c r="F67" s="151">
        <f t="shared" si="0"/>
        <v>38.44</v>
      </c>
    </row>
    <row r="68" spans="1:6" ht="15">
      <c r="A68" s="148">
        <f t="shared" si="1"/>
        <v>61</v>
      </c>
      <c r="B68" s="153" t="s">
        <v>46</v>
      </c>
      <c r="C68" s="148" t="s">
        <v>15</v>
      </c>
      <c r="D68" s="148">
        <v>305</v>
      </c>
      <c r="E68" s="150">
        <v>3.09</v>
      </c>
      <c r="F68" s="151">
        <f t="shared" si="0"/>
        <v>942.44999999999993</v>
      </c>
    </row>
    <row r="69" spans="1:6" ht="15">
      <c r="A69" s="148">
        <f t="shared" si="1"/>
        <v>62</v>
      </c>
      <c r="B69" s="153" t="s">
        <v>47</v>
      </c>
      <c r="C69" s="148" t="s">
        <v>15</v>
      </c>
      <c r="D69" s="148">
        <v>2032</v>
      </c>
      <c r="E69" s="150">
        <v>2.3499999999999996</v>
      </c>
      <c r="F69" s="151">
        <f t="shared" si="0"/>
        <v>4775.1999999999989</v>
      </c>
    </row>
    <row r="70" spans="1:6" ht="15">
      <c r="A70" s="148">
        <f t="shared" si="1"/>
        <v>63</v>
      </c>
      <c r="B70" s="153" t="s">
        <v>48</v>
      </c>
      <c r="C70" s="148" t="s">
        <v>1</v>
      </c>
      <c r="D70" s="148">
        <v>48</v>
      </c>
      <c r="E70" s="150">
        <v>9.6900000000000013</v>
      </c>
      <c r="F70" s="151">
        <f t="shared" si="0"/>
        <v>465.12000000000006</v>
      </c>
    </row>
    <row r="71" spans="1:6" ht="15">
      <c r="A71" s="148">
        <f t="shared" si="1"/>
        <v>64</v>
      </c>
      <c r="B71" s="153" t="s">
        <v>49</v>
      </c>
      <c r="C71" s="148" t="s">
        <v>1</v>
      </c>
      <c r="D71" s="148">
        <v>9</v>
      </c>
      <c r="E71" s="150">
        <v>427.79</v>
      </c>
      <c r="F71" s="151">
        <f t="shared" si="0"/>
        <v>3850.11</v>
      </c>
    </row>
    <row r="72" spans="1:6" ht="15">
      <c r="A72" s="148">
        <f t="shared" si="1"/>
        <v>65</v>
      </c>
      <c r="B72" s="153" t="s">
        <v>50</v>
      </c>
      <c r="C72" s="148" t="s">
        <v>1</v>
      </c>
      <c r="D72" s="148">
        <v>24</v>
      </c>
      <c r="E72" s="150">
        <v>11.83</v>
      </c>
      <c r="F72" s="151">
        <f t="shared" si="0"/>
        <v>283.92</v>
      </c>
    </row>
    <row r="73" spans="1:6" ht="15">
      <c r="A73" s="148">
        <f t="shared" si="1"/>
        <v>66</v>
      </c>
      <c r="B73" s="153" t="s">
        <v>91</v>
      </c>
      <c r="C73" s="148" t="s">
        <v>1</v>
      </c>
      <c r="D73" s="148">
        <v>1</v>
      </c>
      <c r="E73" s="150">
        <v>171.02</v>
      </c>
      <c r="F73" s="151">
        <f t="shared" ref="F73:F86" si="2">+D73*E73</f>
        <v>171.02</v>
      </c>
    </row>
    <row r="74" spans="1:6" ht="15">
      <c r="A74" s="148">
        <f t="shared" ref="A74:A94" si="3">1+A73</f>
        <v>67</v>
      </c>
      <c r="B74" s="153" t="s">
        <v>51</v>
      </c>
      <c r="C74" s="148" t="s">
        <v>1</v>
      </c>
      <c r="D74" s="148">
        <v>3</v>
      </c>
      <c r="E74" s="150">
        <v>45.56</v>
      </c>
      <c r="F74" s="151">
        <f t="shared" si="2"/>
        <v>136.68</v>
      </c>
    </row>
    <row r="75" spans="1:6" ht="15">
      <c r="A75" s="148">
        <f t="shared" si="3"/>
        <v>68</v>
      </c>
      <c r="B75" s="153" t="s">
        <v>52</v>
      </c>
      <c r="C75" s="148" t="s">
        <v>1</v>
      </c>
      <c r="D75" s="148">
        <v>2</v>
      </c>
      <c r="E75" s="150">
        <v>44.5</v>
      </c>
      <c r="F75" s="151">
        <f t="shared" si="2"/>
        <v>89</v>
      </c>
    </row>
    <row r="76" spans="1:6" ht="15">
      <c r="A76" s="148">
        <f t="shared" si="3"/>
        <v>69</v>
      </c>
      <c r="B76" s="153" t="s">
        <v>53</v>
      </c>
      <c r="C76" s="148" t="s">
        <v>1</v>
      </c>
      <c r="D76" s="148">
        <v>7</v>
      </c>
      <c r="E76" s="150">
        <v>17.920000000000002</v>
      </c>
      <c r="F76" s="151">
        <f t="shared" si="2"/>
        <v>125.44000000000001</v>
      </c>
    </row>
    <row r="77" spans="1:6" ht="15">
      <c r="A77" s="148">
        <f t="shared" si="3"/>
        <v>70</v>
      </c>
      <c r="B77" s="153" t="s">
        <v>54</v>
      </c>
      <c r="C77" s="148" t="s">
        <v>1</v>
      </c>
      <c r="D77" s="148">
        <v>1</v>
      </c>
      <c r="E77" s="150">
        <v>19.32</v>
      </c>
      <c r="F77" s="151">
        <f t="shared" si="2"/>
        <v>19.32</v>
      </c>
    </row>
    <row r="78" spans="1:6" ht="15">
      <c r="A78" s="148">
        <f t="shared" si="3"/>
        <v>71</v>
      </c>
      <c r="B78" s="153" t="s">
        <v>55</v>
      </c>
      <c r="C78" s="148" t="s">
        <v>1</v>
      </c>
      <c r="D78" s="148">
        <v>6</v>
      </c>
      <c r="E78" s="150">
        <v>18.95</v>
      </c>
      <c r="F78" s="151">
        <f t="shared" si="2"/>
        <v>113.69999999999999</v>
      </c>
    </row>
    <row r="79" spans="1:6" ht="15">
      <c r="A79" s="148">
        <f t="shared" si="3"/>
        <v>72</v>
      </c>
      <c r="B79" s="153" t="s">
        <v>56</v>
      </c>
      <c r="C79" s="148" t="s">
        <v>1</v>
      </c>
      <c r="D79" s="148">
        <v>1</v>
      </c>
      <c r="E79" s="150">
        <v>17.23</v>
      </c>
      <c r="F79" s="151">
        <f t="shared" si="2"/>
        <v>17.23</v>
      </c>
    </row>
    <row r="80" spans="1:6" ht="15">
      <c r="A80" s="148">
        <f t="shared" si="3"/>
        <v>73</v>
      </c>
      <c r="B80" s="153" t="s">
        <v>92</v>
      </c>
      <c r="C80" s="148" t="s">
        <v>1</v>
      </c>
      <c r="D80" s="148">
        <v>1</v>
      </c>
      <c r="E80" s="150">
        <v>17.18</v>
      </c>
      <c r="F80" s="151">
        <f t="shared" si="2"/>
        <v>17.18</v>
      </c>
    </row>
    <row r="81" spans="1:6" ht="15">
      <c r="A81" s="148">
        <f t="shared" si="3"/>
        <v>74</v>
      </c>
      <c r="B81" s="153" t="s">
        <v>57</v>
      </c>
      <c r="C81" s="148" t="s">
        <v>1</v>
      </c>
      <c r="D81" s="148">
        <v>12</v>
      </c>
      <c r="E81" s="150">
        <v>8.9</v>
      </c>
      <c r="F81" s="151">
        <f t="shared" si="2"/>
        <v>106.80000000000001</v>
      </c>
    </row>
    <row r="82" spans="1:6" ht="15">
      <c r="A82" s="148">
        <f t="shared" si="3"/>
        <v>75</v>
      </c>
      <c r="B82" s="153" t="s">
        <v>58</v>
      </c>
      <c r="C82" s="148" t="s">
        <v>1</v>
      </c>
      <c r="D82" s="148">
        <v>3</v>
      </c>
      <c r="E82" s="150">
        <v>80.33</v>
      </c>
      <c r="F82" s="151">
        <f t="shared" si="2"/>
        <v>240.99</v>
      </c>
    </row>
    <row r="83" spans="1:6" ht="15">
      <c r="A83" s="148">
        <f t="shared" si="3"/>
        <v>76</v>
      </c>
      <c r="B83" s="153" t="s">
        <v>59</v>
      </c>
      <c r="C83" s="148" t="s">
        <v>1</v>
      </c>
      <c r="D83" s="148">
        <v>3</v>
      </c>
      <c r="E83" s="150">
        <v>88.34</v>
      </c>
      <c r="F83" s="151">
        <f t="shared" si="2"/>
        <v>265.02</v>
      </c>
    </row>
    <row r="84" spans="1:6" ht="15">
      <c r="A84" s="148">
        <f t="shared" si="3"/>
        <v>77</v>
      </c>
      <c r="B84" s="153" t="s">
        <v>93</v>
      </c>
      <c r="C84" s="148" t="s">
        <v>1</v>
      </c>
      <c r="D84" s="148">
        <v>1</v>
      </c>
      <c r="E84" s="150">
        <v>80.33</v>
      </c>
      <c r="F84" s="151">
        <f t="shared" si="2"/>
        <v>80.33</v>
      </c>
    </row>
    <row r="85" spans="1:6" ht="15">
      <c r="A85" s="148">
        <f t="shared" si="3"/>
        <v>78</v>
      </c>
      <c r="B85" s="153" t="s">
        <v>60</v>
      </c>
      <c r="C85" s="148" t="s">
        <v>15</v>
      </c>
      <c r="D85" s="148">
        <v>462</v>
      </c>
      <c r="E85" s="150">
        <v>0.27</v>
      </c>
      <c r="F85" s="151">
        <f t="shared" si="2"/>
        <v>124.74000000000001</v>
      </c>
    </row>
    <row r="86" spans="1:6" ht="15">
      <c r="A86" s="148">
        <f t="shared" si="3"/>
        <v>79</v>
      </c>
      <c r="B86" s="153" t="s">
        <v>61</v>
      </c>
      <c r="C86" s="148" t="s">
        <v>15</v>
      </c>
      <c r="D86" s="148">
        <v>569.5</v>
      </c>
      <c r="E86" s="150">
        <v>0.27</v>
      </c>
      <c r="F86" s="151">
        <f t="shared" si="2"/>
        <v>153.76500000000001</v>
      </c>
    </row>
    <row r="87" spans="1:6" ht="15">
      <c r="A87" s="148">
        <f t="shared" si="3"/>
        <v>80</v>
      </c>
      <c r="B87" s="153" t="s">
        <v>94</v>
      </c>
      <c r="C87" s="148" t="s">
        <v>15</v>
      </c>
      <c r="D87" s="148">
        <v>334</v>
      </c>
      <c r="E87" s="148">
        <v>0.16</v>
      </c>
      <c r="F87" s="151">
        <f>+D87*E87</f>
        <v>53.44</v>
      </c>
    </row>
    <row r="88" spans="1:6" ht="15">
      <c r="A88" s="148">
        <f t="shared" si="3"/>
        <v>81</v>
      </c>
      <c r="B88" s="153" t="s">
        <v>62</v>
      </c>
      <c r="C88" s="148" t="s">
        <v>1</v>
      </c>
      <c r="D88" s="148">
        <v>74</v>
      </c>
      <c r="E88" s="148">
        <v>17.32</v>
      </c>
      <c r="F88" s="151">
        <f t="shared" ref="F88:F94" si="4">+D88*E88</f>
        <v>1281.68</v>
      </c>
    </row>
    <row r="89" spans="1:6" ht="15">
      <c r="A89" s="148">
        <f t="shared" si="3"/>
        <v>82</v>
      </c>
      <c r="B89" s="153" t="s">
        <v>63</v>
      </c>
      <c r="C89" s="148" t="s">
        <v>1</v>
      </c>
      <c r="D89" s="148">
        <v>38</v>
      </c>
      <c r="E89" s="148">
        <v>21.259999999999998</v>
      </c>
      <c r="F89" s="151">
        <f t="shared" si="4"/>
        <v>807.87999999999988</v>
      </c>
    </row>
    <row r="90" spans="1:6" ht="15">
      <c r="A90" s="148">
        <f t="shared" si="3"/>
        <v>83</v>
      </c>
      <c r="B90" s="153" t="s">
        <v>64</v>
      </c>
      <c r="C90" s="148" t="s">
        <v>1</v>
      </c>
      <c r="D90" s="148">
        <v>20</v>
      </c>
      <c r="E90" s="148">
        <v>138.63</v>
      </c>
      <c r="F90" s="151">
        <f t="shared" si="4"/>
        <v>2772.6</v>
      </c>
    </row>
    <row r="91" spans="1:6" ht="15">
      <c r="A91" s="148">
        <f t="shared" si="3"/>
        <v>84</v>
      </c>
      <c r="B91" s="153" t="s">
        <v>95</v>
      </c>
      <c r="C91" s="148" t="s">
        <v>1</v>
      </c>
      <c r="D91" s="148">
        <v>5</v>
      </c>
      <c r="E91" s="148">
        <v>141.97</v>
      </c>
      <c r="F91" s="151">
        <f t="shared" si="4"/>
        <v>709.85</v>
      </c>
    </row>
    <row r="92" spans="1:6" ht="15">
      <c r="A92" s="148">
        <f t="shared" si="3"/>
        <v>85</v>
      </c>
      <c r="B92" s="153" t="s">
        <v>96</v>
      </c>
      <c r="C92" s="148" t="s">
        <v>1</v>
      </c>
      <c r="D92" s="148">
        <v>12</v>
      </c>
      <c r="E92" s="148">
        <v>505.84000000000003</v>
      </c>
      <c r="F92" s="151">
        <f t="shared" si="4"/>
        <v>6070.08</v>
      </c>
    </row>
    <row r="93" spans="1:6" ht="15">
      <c r="A93" s="148">
        <f t="shared" si="3"/>
        <v>86</v>
      </c>
      <c r="B93" s="153" t="s">
        <v>97</v>
      </c>
      <c r="C93" s="148" t="s">
        <v>1</v>
      </c>
      <c r="D93" s="148">
        <v>1</v>
      </c>
      <c r="E93" s="148">
        <v>187.42</v>
      </c>
      <c r="F93" s="151">
        <f t="shared" si="4"/>
        <v>187.42</v>
      </c>
    </row>
    <row r="94" spans="1:6" ht="15">
      <c r="A94" s="148">
        <f t="shared" si="3"/>
        <v>87</v>
      </c>
      <c r="B94" s="153" t="s">
        <v>98</v>
      </c>
      <c r="C94" s="148" t="s">
        <v>1</v>
      </c>
      <c r="D94" s="148">
        <v>1</v>
      </c>
      <c r="E94" s="148">
        <v>163.44</v>
      </c>
      <c r="F94" s="151">
        <f t="shared" si="4"/>
        <v>163.44</v>
      </c>
    </row>
    <row r="95" spans="1:6" ht="15">
      <c r="A95" s="6"/>
      <c r="B95" s="7"/>
      <c r="C95" s="6"/>
      <c r="D95" s="6"/>
      <c r="E95" s="6"/>
      <c r="F95" s="9"/>
    </row>
    <row r="96" spans="1:6" ht="15">
      <c r="A96" s="6"/>
      <c r="B96" s="7"/>
      <c r="C96" s="6"/>
      <c r="D96" s="6"/>
      <c r="E96" s="6"/>
      <c r="F96" s="9"/>
    </row>
    <row r="97" spans="1:6" ht="15">
      <c r="A97" s="6"/>
      <c r="B97" s="7"/>
      <c r="C97" s="6"/>
      <c r="D97" s="6"/>
      <c r="E97" s="6"/>
      <c r="F97" s="9"/>
    </row>
    <row r="98" spans="1:6" ht="15">
      <c r="A98" s="6"/>
      <c r="B98" s="7"/>
      <c r="C98" s="6"/>
      <c r="D98" s="6"/>
      <c r="E98" s="6"/>
      <c r="F98" s="9"/>
    </row>
    <row r="99" spans="1:6" ht="15">
      <c r="A99" s="6"/>
      <c r="B99" s="7"/>
      <c r="C99" s="6"/>
      <c r="D99" s="6"/>
      <c r="E99" s="6"/>
      <c r="F99" s="9"/>
    </row>
    <row r="100" spans="1:6" ht="15">
      <c r="A100" s="6"/>
      <c r="B100" s="7"/>
      <c r="C100" s="6"/>
      <c r="D100" s="6"/>
      <c r="E100" s="6"/>
      <c r="F100" s="9"/>
    </row>
    <row r="101" spans="1:6" ht="15">
      <c r="A101" s="6"/>
      <c r="B101" s="7"/>
      <c r="C101" s="6"/>
      <c r="D101" s="6"/>
      <c r="E101" s="6"/>
      <c r="F101" s="9"/>
    </row>
    <row r="102" spans="1:6" ht="15">
      <c r="A102" s="6"/>
      <c r="B102" s="7"/>
      <c r="C102" s="6"/>
      <c r="D102" s="8"/>
      <c r="E102" s="6"/>
      <c r="F102" s="9"/>
    </row>
    <row r="103" spans="1:6" ht="15">
      <c r="A103" s="6"/>
      <c r="B103" s="7"/>
      <c r="C103" s="6"/>
      <c r="D103" s="6"/>
      <c r="E103" s="6"/>
      <c r="F103" s="9"/>
    </row>
    <row r="104" spans="1:6" ht="15">
      <c r="A104" s="6"/>
      <c r="B104" s="7"/>
      <c r="C104" s="6"/>
      <c r="D104" s="6"/>
      <c r="E104" s="6"/>
      <c r="F104" s="9"/>
    </row>
    <row r="105" spans="1:6" ht="15">
      <c r="A105" s="6"/>
      <c r="B105" s="7"/>
      <c r="C105" s="6"/>
      <c r="D105" s="6"/>
      <c r="E105" s="6"/>
      <c r="F105" s="9"/>
    </row>
    <row r="106" spans="1:6" ht="15">
      <c r="A106" s="6"/>
      <c r="B106" s="7"/>
      <c r="C106" s="6"/>
      <c r="D106" s="6"/>
      <c r="E106" s="6"/>
      <c r="F106" s="9"/>
    </row>
    <row r="107" spans="1:6" ht="15">
      <c r="A107" s="6"/>
      <c r="B107" s="7"/>
      <c r="C107" s="6"/>
      <c r="D107" s="6"/>
      <c r="E107" s="6"/>
      <c r="F107" s="9"/>
    </row>
    <row r="108" spans="1:6" ht="15">
      <c r="A108" s="6"/>
      <c r="B108" s="7"/>
      <c r="C108" s="6"/>
      <c r="D108" s="6"/>
      <c r="E108" s="6"/>
      <c r="F108" s="9"/>
    </row>
    <row r="109" spans="1:6" ht="15">
      <c r="A109" s="6"/>
      <c r="B109" s="7"/>
      <c r="C109" s="6"/>
      <c r="D109" s="8"/>
      <c r="E109" s="6"/>
      <c r="F109" s="9"/>
    </row>
    <row r="110" spans="1:6" ht="15">
      <c r="A110" s="6"/>
      <c r="B110" s="7"/>
      <c r="C110" s="6"/>
      <c r="D110" s="8"/>
      <c r="E110" s="6"/>
      <c r="F110" s="9"/>
    </row>
    <row r="111" spans="1:6" ht="15">
      <c r="A111" s="6"/>
      <c r="B111" s="7"/>
      <c r="C111" s="6"/>
      <c r="D111" s="6"/>
      <c r="E111" s="6"/>
      <c r="F111" s="9"/>
    </row>
    <row r="112" spans="1:6" ht="15">
      <c r="A112" s="6"/>
      <c r="B112" s="7"/>
      <c r="C112" s="6"/>
      <c r="D112" s="6"/>
      <c r="E112" s="6"/>
      <c r="F112" s="9"/>
    </row>
    <row r="113" spans="1:6" ht="15">
      <c r="A113" s="6"/>
      <c r="B113" s="7"/>
      <c r="C113" s="6"/>
      <c r="D113" s="6"/>
      <c r="E113" s="6"/>
      <c r="F113" s="9"/>
    </row>
    <row r="114" spans="1:6" ht="15">
      <c r="A114" s="6"/>
      <c r="B114" s="7"/>
      <c r="C114" s="6"/>
      <c r="D114" s="6"/>
      <c r="E114" s="6"/>
      <c r="F114" s="9"/>
    </row>
    <row r="115" spans="1:6" ht="15">
      <c r="A115" s="6"/>
      <c r="B115" s="7"/>
      <c r="C115" s="6"/>
      <c r="D115" s="6"/>
      <c r="E115" s="6"/>
      <c r="F115" s="9"/>
    </row>
    <row r="116" spans="1:6" ht="15">
      <c r="A116" s="6"/>
      <c r="B116" s="7"/>
      <c r="C116" s="6"/>
      <c r="D116" s="6"/>
      <c r="E116" s="6"/>
      <c r="F116" s="9"/>
    </row>
    <row r="117" spans="1:6" ht="15">
      <c r="A117" s="6"/>
      <c r="B117" s="7"/>
      <c r="C117" s="6"/>
      <c r="D117" s="6"/>
      <c r="E117" s="6"/>
      <c r="F117" s="9"/>
    </row>
    <row r="118" spans="1:6" ht="15">
      <c r="A118" s="6"/>
      <c r="B118" s="7"/>
      <c r="C118" s="6"/>
      <c r="D118" s="6"/>
      <c r="E118" s="6"/>
      <c r="F118" s="9"/>
    </row>
    <row r="119" spans="1:6" ht="15">
      <c r="A119" s="6"/>
      <c r="B119" s="7"/>
      <c r="C119" s="6"/>
      <c r="D119" s="6"/>
      <c r="E119" s="6"/>
      <c r="F119" s="9"/>
    </row>
    <row r="120" spans="1:6" ht="15">
      <c r="A120" s="6"/>
      <c r="B120" s="7"/>
      <c r="C120" s="6"/>
      <c r="D120" s="6"/>
      <c r="E120" s="6"/>
      <c r="F120" s="9"/>
    </row>
    <row r="121" spans="1:6" ht="15">
      <c r="A121" s="6"/>
      <c r="B121" s="7"/>
      <c r="C121" s="6"/>
      <c r="D121" s="6"/>
      <c r="E121" s="6"/>
      <c r="F121" s="9"/>
    </row>
    <row r="122" spans="1:6" ht="15">
      <c r="A122" s="6"/>
      <c r="B122" s="7"/>
      <c r="C122" s="6"/>
      <c r="D122" s="8"/>
      <c r="E122" s="6"/>
      <c r="F122" s="9"/>
    </row>
    <row r="123" spans="1:6" ht="15">
      <c r="A123" s="6"/>
      <c r="B123" s="7"/>
      <c r="C123" s="6"/>
      <c r="D123" s="6"/>
      <c r="E123" s="6"/>
      <c r="F123" s="9"/>
    </row>
    <row r="124" spans="1:6" ht="15">
      <c r="A124" s="6"/>
      <c r="B124" s="7"/>
      <c r="C124" s="6"/>
      <c r="D124" s="6"/>
      <c r="E124" s="6"/>
      <c r="F124" s="9"/>
    </row>
    <row r="125" spans="1:6" ht="15">
      <c r="A125" s="6"/>
      <c r="B125" s="7"/>
      <c r="C125" s="6"/>
      <c r="D125" s="6"/>
      <c r="E125" s="6"/>
      <c r="F125" s="9"/>
    </row>
    <row r="126" spans="1:6" ht="15">
      <c r="A126" s="6"/>
      <c r="B126" s="7"/>
      <c r="C126" s="6"/>
      <c r="D126" s="6"/>
      <c r="E126" s="6"/>
      <c r="F126" s="9"/>
    </row>
    <row r="127" spans="1:6" ht="15">
      <c r="A127" s="6"/>
      <c r="B127" s="7"/>
      <c r="C127" s="6"/>
      <c r="D127" s="6"/>
      <c r="E127" s="6"/>
      <c r="F127" s="9"/>
    </row>
    <row r="128" spans="1:6" ht="15">
      <c r="A128" s="6"/>
      <c r="B128" s="7"/>
      <c r="C128" s="6"/>
      <c r="D128" s="6"/>
      <c r="E128" s="6"/>
      <c r="F128" s="9"/>
    </row>
    <row r="129" spans="1:6" ht="15">
      <c r="A129" s="6"/>
      <c r="B129" s="7"/>
      <c r="C129" s="6"/>
      <c r="D129" s="6"/>
      <c r="E129" s="6"/>
      <c r="F129" s="9"/>
    </row>
    <row r="130" spans="1:6" ht="15">
      <c r="A130" s="6"/>
      <c r="B130" s="7"/>
      <c r="C130" s="6"/>
      <c r="D130" s="6"/>
      <c r="E130" s="6"/>
      <c r="F130" s="9"/>
    </row>
    <row r="131" spans="1:6" ht="15">
      <c r="A131" s="6"/>
      <c r="B131" s="7"/>
      <c r="C131" s="6"/>
      <c r="D131" s="6"/>
      <c r="E131" s="6"/>
      <c r="F131" s="9"/>
    </row>
    <row r="132" spans="1:6" ht="15">
      <c r="A132" s="6"/>
      <c r="B132" s="7"/>
      <c r="C132" s="6"/>
      <c r="D132" s="6"/>
      <c r="E132" s="6"/>
      <c r="F132" s="9"/>
    </row>
    <row r="133" spans="1:6" ht="15">
      <c r="A133" s="6"/>
      <c r="B133" s="7"/>
      <c r="C133" s="6"/>
      <c r="D133" s="6"/>
      <c r="E133" s="6"/>
      <c r="F133" s="9"/>
    </row>
    <row r="134" spans="1:6" ht="15">
      <c r="A134" s="6"/>
      <c r="B134" s="7"/>
      <c r="C134" s="6"/>
      <c r="D134" s="6"/>
      <c r="E134" s="6"/>
      <c r="F134" s="9"/>
    </row>
    <row r="135" spans="1:6" ht="15">
      <c r="A135" s="6"/>
      <c r="B135" s="7"/>
      <c r="C135" s="6"/>
      <c r="D135" s="6"/>
      <c r="E135" s="6"/>
      <c r="F135" s="9"/>
    </row>
    <row r="136" spans="1:6" ht="15">
      <c r="A136" s="6"/>
      <c r="B136" s="7"/>
      <c r="C136" s="6"/>
      <c r="D136" s="6"/>
      <c r="E136" s="6"/>
      <c r="F136" s="9"/>
    </row>
    <row r="137" spans="1:6" ht="15">
      <c r="A137" s="6"/>
      <c r="B137" s="7"/>
      <c r="C137" s="6"/>
      <c r="D137" s="6"/>
      <c r="E137" s="6"/>
      <c r="F137" s="9"/>
    </row>
    <row r="138" spans="1:6" ht="15">
      <c r="A138" s="6"/>
      <c r="B138" s="7"/>
      <c r="C138" s="6"/>
      <c r="D138" s="6"/>
      <c r="E138" s="6"/>
      <c r="F138" s="9"/>
    </row>
    <row r="139" spans="1:6" ht="15">
      <c r="A139" s="6"/>
      <c r="B139" s="7"/>
      <c r="C139" s="6"/>
      <c r="D139" s="6"/>
      <c r="E139" s="6"/>
      <c r="F139" s="9"/>
    </row>
    <row r="140" spans="1:6" ht="15">
      <c r="A140" s="6"/>
      <c r="B140" s="7"/>
      <c r="C140" s="6"/>
      <c r="D140" s="6"/>
      <c r="E140" s="6"/>
      <c r="F140" s="9"/>
    </row>
    <row r="141" spans="1:6" ht="15">
      <c r="A141" s="6"/>
      <c r="B141" s="7"/>
      <c r="C141" s="6"/>
      <c r="D141" s="6"/>
      <c r="E141" s="6"/>
      <c r="F141" s="9"/>
    </row>
    <row r="142" spans="1:6" ht="15">
      <c r="A142" s="6"/>
      <c r="B142" s="7"/>
      <c r="C142" s="6"/>
      <c r="D142" s="6"/>
      <c r="E142" s="6"/>
      <c r="F142" s="9"/>
    </row>
    <row r="143" spans="1:6" ht="15">
      <c r="A143" s="6"/>
      <c r="B143" s="7"/>
      <c r="C143" s="6"/>
      <c r="D143" s="6"/>
      <c r="E143" s="6"/>
      <c r="F143" s="9"/>
    </row>
    <row r="144" spans="1:6" ht="15">
      <c r="A144" s="6"/>
      <c r="B144" s="7"/>
      <c r="C144" s="6"/>
      <c r="D144" s="6"/>
      <c r="E144" s="6"/>
      <c r="F144" s="9"/>
    </row>
    <row r="145" spans="1:6" ht="15">
      <c r="A145" s="6"/>
      <c r="B145" s="7"/>
      <c r="C145" s="6"/>
      <c r="D145" s="6"/>
      <c r="E145" s="6"/>
      <c r="F145" s="9"/>
    </row>
    <row r="146" spans="1:6" ht="15">
      <c r="A146" s="6"/>
      <c r="B146" s="7"/>
      <c r="C146" s="6"/>
      <c r="D146" s="6"/>
      <c r="E146" s="6"/>
      <c r="F146" s="9"/>
    </row>
    <row r="147" spans="1:6" ht="15">
      <c r="A147" s="6"/>
      <c r="B147" s="7"/>
      <c r="C147" s="6"/>
      <c r="D147" s="6"/>
      <c r="E147" s="6"/>
      <c r="F147" s="9"/>
    </row>
    <row r="148" spans="1:6" ht="15">
      <c r="A148" s="6"/>
      <c r="B148" s="7"/>
      <c r="C148" s="6"/>
      <c r="D148" s="6"/>
      <c r="E148" s="6"/>
      <c r="F148" s="9"/>
    </row>
    <row r="149" spans="1:6" ht="15">
      <c r="A149" s="6"/>
      <c r="B149" s="7"/>
      <c r="C149" s="6"/>
      <c r="D149" s="6"/>
      <c r="E149" s="6"/>
      <c r="F149" s="9"/>
    </row>
    <row r="150" spans="1:6" ht="15">
      <c r="A150" s="6"/>
      <c r="B150" s="7"/>
      <c r="C150" s="6"/>
      <c r="D150" s="6"/>
      <c r="E150" s="6"/>
      <c r="F150" s="9"/>
    </row>
    <row r="151" spans="1:6" ht="15">
      <c r="A151" s="6"/>
      <c r="B151" s="7"/>
      <c r="C151" s="6"/>
      <c r="D151" s="6"/>
      <c r="E151" s="6"/>
      <c r="F151" s="9"/>
    </row>
    <row r="152" spans="1:6" ht="15">
      <c r="A152" s="6"/>
      <c r="B152" s="7"/>
      <c r="C152" s="6"/>
      <c r="D152" s="6"/>
      <c r="E152" s="6"/>
      <c r="F152" s="9"/>
    </row>
    <row r="153" spans="1:6" ht="15">
      <c r="A153" s="6"/>
      <c r="B153" s="7"/>
      <c r="C153" s="6"/>
      <c r="D153" s="6"/>
      <c r="E153" s="6"/>
      <c r="F153" s="9"/>
    </row>
    <row r="154" spans="1:6" ht="15">
      <c r="A154" s="6"/>
      <c r="B154" s="7"/>
      <c r="C154" s="6"/>
      <c r="D154" s="6"/>
      <c r="E154" s="6"/>
      <c r="F154" s="9"/>
    </row>
    <row r="155" spans="1:6" ht="15">
      <c r="A155" s="6"/>
      <c r="B155" s="7"/>
      <c r="C155" s="6"/>
      <c r="D155" s="6"/>
      <c r="E155" s="6"/>
      <c r="F155" s="9"/>
    </row>
    <row r="156" spans="1:6" ht="15">
      <c r="A156" s="6"/>
      <c r="B156" s="7"/>
      <c r="C156" s="6"/>
      <c r="D156" s="6"/>
      <c r="E156" s="6"/>
      <c r="F156" s="9"/>
    </row>
    <row r="157" spans="1:6" ht="15">
      <c r="A157" s="6"/>
      <c r="B157" s="7"/>
      <c r="C157" s="6"/>
      <c r="D157" s="6"/>
      <c r="E157" s="6"/>
      <c r="F157" s="9"/>
    </row>
    <row r="158" spans="1:6" ht="15">
      <c r="A158" s="6"/>
      <c r="B158" s="7"/>
      <c r="C158" s="6"/>
      <c r="D158" s="6"/>
      <c r="E158" s="6"/>
      <c r="F158" s="9"/>
    </row>
    <row r="159" spans="1:6" ht="15">
      <c r="A159" s="6"/>
      <c r="B159" s="7"/>
      <c r="C159" s="6"/>
      <c r="D159" s="6"/>
      <c r="E159" s="6"/>
      <c r="F159" s="9"/>
    </row>
    <row r="160" spans="1:6" ht="15">
      <c r="A160" s="6"/>
      <c r="B160" s="7"/>
      <c r="C160" s="6"/>
      <c r="D160" s="6"/>
      <c r="E160" s="6"/>
      <c r="F160" s="9"/>
    </row>
    <row r="161" spans="1:6" ht="15">
      <c r="A161" s="6"/>
      <c r="B161" s="7"/>
      <c r="C161" s="6"/>
      <c r="D161" s="6"/>
      <c r="E161" s="6"/>
      <c r="F161" s="9"/>
    </row>
    <row r="162" spans="1:6" ht="15">
      <c r="A162" s="6"/>
      <c r="B162" s="7"/>
      <c r="C162" s="6"/>
      <c r="D162" s="6"/>
      <c r="E162" s="6"/>
      <c r="F162" s="9"/>
    </row>
    <row r="163" spans="1:6" ht="15">
      <c r="A163" s="6"/>
      <c r="B163" s="7"/>
      <c r="C163" s="6"/>
      <c r="D163" s="6"/>
      <c r="E163" s="6"/>
      <c r="F163" s="9"/>
    </row>
    <row r="164" spans="1:6" ht="15">
      <c r="A164" s="6"/>
      <c r="B164" s="7"/>
      <c r="C164" s="6"/>
      <c r="D164" s="6"/>
      <c r="E164" s="6"/>
      <c r="F164" s="9"/>
    </row>
    <row r="165" spans="1:6" ht="15">
      <c r="A165" s="6"/>
      <c r="B165" s="7"/>
      <c r="C165" s="6"/>
      <c r="D165" s="6"/>
      <c r="E165" s="6"/>
      <c r="F165" s="9"/>
    </row>
    <row r="166" spans="1:6" ht="15">
      <c r="A166" s="6"/>
      <c r="B166" s="7"/>
      <c r="C166" s="6"/>
      <c r="D166" s="6"/>
      <c r="E166" s="6"/>
      <c r="F166" s="9"/>
    </row>
    <row r="167" spans="1:6" ht="15">
      <c r="A167" s="6"/>
      <c r="B167" s="7"/>
      <c r="C167" s="6"/>
      <c r="D167" s="6"/>
      <c r="E167" s="6"/>
      <c r="F167" s="9"/>
    </row>
  </sheetData>
  <sheetProtection selectLockedCells="1" selectUnlockedCells="1"/>
  <mergeCells count="2">
    <mergeCell ref="A1:F1"/>
    <mergeCell ref="A6:F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182</v>
      </c>
      <c r="B12" s="36">
        <v>1</v>
      </c>
      <c r="C12" s="37">
        <v>20</v>
      </c>
      <c r="D12" s="38">
        <f>IF(B12="","",IFERROR(ROUND(B12*C12,5),0))</f>
        <v>20</v>
      </c>
      <c r="E12" s="39">
        <v>2.4612500000000002</v>
      </c>
      <c r="F12" s="40"/>
      <c r="G12" s="41">
        <f>IF(B12="","",IFERROR(TRUNC(ROUND(D12*E12,2),2),0))</f>
        <v>49.23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2.4612500000000002</v>
      </c>
      <c r="F13" s="42"/>
      <c r="G13" s="41">
        <f t="shared" ref="G13:G28" si="1">IF(B13="","",IFERROR(TRUNC(ROUND(D13*E13,2),2),0))</f>
        <v>2.46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5</v>
      </c>
      <c r="C14" s="37">
        <v>0.05</v>
      </c>
      <c r="D14" s="38">
        <f t="shared" si="0"/>
        <v>0.25</v>
      </c>
      <c r="E14" s="39">
        <v>2.4612500000000002</v>
      </c>
      <c r="F14" s="40"/>
      <c r="G14" s="41">
        <f t="shared" si="1"/>
        <v>0.62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52.31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2.4612500000000002</v>
      </c>
      <c r="F33" s="40"/>
      <c r="G33" s="40">
        <f>IF(B33="","",IFERROR(TRUNC(ROUND(D33*E33,2),2),0))</f>
        <v>11.2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2.4612500000000002</v>
      </c>
      <c r="F34" s="40"/>
      <c r="G34" s="40">
        <f t="shared" ref="G34:G39" si="4">IF(B34="","",IFERROR(TRUNC(ROUND(D34*E34,2),2),0))</f>
        <v>20.18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2.4612500000000002</v>
      </c>
      <c r="F35" s="40"/>
      <c r="G35" s="40">
        <f t="shared" si="4"/>
        <v>19.989999999999998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51.37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185</v>
      </c>
      <c r="B44" s="68"/>
      <c r="C44" s="69" t="s">
        <v>1</v>
      </c>
      <c r="D44" s="70">
        <v>1</v>
      </c>
      <c r="E44" s="71">
        <v>145.84</v>
      </c>
      <c r="F44" s="72"/>
      <c r="G44" s="43">
        <f>IF(D44="","",IFERROR(TRUNC(ROUND(D44*E44,2),2),0))</f>
        <v>145.84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145.84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9</v>
      </c>
      <c r="F69" s="40"/>
      <c r="G69" s="43">
        <f>IF(D69=0,"",IFERROR(TRUNC(ROUND(D69*E69,2),2),0))</f>
        <v>9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9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258.52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19.39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19.39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297.3</v>
      </c>
      <c r="U75" t="s">
        <v>172</v>
      </c>
      <c r="V75">
        <f>+TRUNC(ROUND(G29+G40+G71+G73+G74,2),2)</f>
        <v>151.46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145.84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182</v>
      </c>
      <c r="B12" s="36">
        <v>1</v>
      </c>
      <c r="C12" s="37">
        <v>20</v>
      </c>
      <c r="D12" s="38">
        <f>IF(B12="","",IFERROR(ROUND(B12*C12,5),0))</f>
        <v>20</v>
      </c>
      <c r="E12" s="39">
        <v>4.3121099999999997</v>
      </c>
      <c r="F12" s="40"/>
      <c r="G12" s="41">
        <f>IF(B12="","",IFERROR(TRUNC(ROUND(D12*E12,2),2),0))</f>
        <v>86.24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4.3121099999999997</v>
      </c>
      <c r="F13" s="42"/>
      <c r="G13" s="41">
        <f t="shared" ref="G13:G28" si="1">IF(B13="","",IFERROR(TRUNC(ROUND(D13*E13,2),2),0))</f>
        <v>4.3099999999999996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5</v>
      </c>
      <c r="C14" s="37">
        <v>0.05</v>
      </c>
      <c r="D14" s="38">
        <f t="shared" si="0"/>
        <v>0.25</v>
      </c>
      <c r="E14" s="39">
        <v>4.3121099999999997</v>
      </c>
      <c r="F14" s="40"/>
      <c r="G14" s="41">
        <f t="shared" si="1"/>
        <v>1.08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91.63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4.3121099999999997</v>
      </c>
      <c r="F33" s="40"/>
      <c r="G33" s="40">
        <f>IF(B33="","",IFERROR(TRUNC(ROUND(D33*E33,2),2),0))</f>
        <v>19.62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4.3121099999999997</v>
      </c>
      <c r="F34" s="40"/>
      <c r="G34" s="40">
        <f t="shared" ref="G34:G39" si="4">IF(B34="","",IFERROR(TRUNC(ROUND(D34*E34,2),2),0))</f>
        <v>35.36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4.3121099999999997</v>
      </c>
      <c r="F35" s="40"/>
      <c r="G35" s="40">
        <f t="shared" si="4"/>
        <v>35.01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89.99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185</v>
      </c>
      <c r="B44" s="68"/>
      <c r="C44" s="69" t="s">
        <v>1</v>
      </c>
      <c r="D44" s="70">
        <v>1</v>
      </c>
      <c r="E44" s="71">
        <v>145.84</v>
      </c>
      <c r="F44" s="72"/>
      <c r="G44" s="43">
        <f>IF(D44="","",IFERROR(TRUNC(ROUND(D44*E44,2),2),0))</f>
        <v>145.84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145.84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9</v>
      </c>
      <c r="F69" s="40"/>
      <c r="G69" s="43">
        <f>IF(D69=0,"",IFERROR(TRUNC(ROUND(D69*E69,2),2),0))</f>
        <v>9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9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336.46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25.23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25.23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386.92</v>
      </c>
      <c r="U75" t="s">
        <v>172</v>
      </c>
      <c r="V75">
        <f>+TRUNC(ROUND(G29+G40+G71+G73+G74,2),2)</f>
        <v>241.08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145.84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3.5146649999999999</v>
      </c>
      <c r="F12" s="40"/>
      <c r="G12" s="41">
        <f>IF(B12="","",IFERROR(TRUNC(ROUND(D12*E12,2),2),0))</f>
        <v>14.94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3.5146649999999999</v>
      </c>
      <c r="F13" s="42"/>
      <c r="G13" s="41">
        <f t="shared" ref="G13:G28" si="1">IF(B13="","",IFERROR(TRUNC(ROUND(D13*E13,2),2),0))</f>
        <v>1.76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3.5146649999999999</v>
      </c>
      <c r="F14" s="40"/>
      <c r="G14" s="41">
        <f t="shared" si="1"/>
        <v>0.53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3.5146649999999999</v>
      </c>
      <c r="F15" s="40"/>
      <c r="G15" s="41">
        <f t="shared" si="1"/>
        <v>0.7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3.5146649999999999</v>
      </c>
      <c r="F16" s="40"/>
      <c r="G16" s="41">
        <f t="shared" si="1"/>
        <v>0.6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3.5146649999999999</v>
      </c>
      <c r="F17" s="40"/>
      <c r="G17" s="41">
        <f t="shared" si="1"/>
        <v>0.18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3.5146649999999999</v>
      </c>
      <c r="F18" s="40"/>
      <c r="G18" s="41">
        <f t="shared" si="1"/>
        <v>0.53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19.239999999999998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3.5146649999999999</v>
      </c>
      <c r="F33" s="40"/>
      <c r="G33" s="40">
        <f>IF(B33="","",IFERROR(TRUNC(ROUND(D33*E33,2),2),0))</f>
        <v>15.99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3.5146649999999999</v>
      </c>
      <c r="F34" s="40"/>
      <c r="G34" s="40">
        <f t="shared" ref="G34:G39" si="4">IF(B34="","",IFERROR(TRUNC(ROUND(D34*E34,2),2),0))</f>
        <v>14.41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3.5146649999999999</v>
      </c>
      <c r="F35" s="40"/>
      <c r="G35" s="40">
        <f t="shared" si="4"/>
        <v>14.27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44.67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4</v>
      </c>
      <c r="E45" s="76">
        <v>3.18</v>
      </c>
      <c r="F45" s="42"/>
      <c r="G45" s="43">
        <f t="shared" ref="G45:G63" si="5">IF(D45="","",IFERROR(TRUNC(ROUND(D45*E45,2),2),0))</f>
        <v>12.72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194</v>
      </c>
      <c r="B47" s="75"/>
      <c r="C47" s="69" t="s">
        <v>1</v>
      </c>
      <c r="D47" s="70">
        <v>1</v>
      </c>
      <c r="E47" s="79">
        <v>1.03</v>
      </c>
      <c r="F47" s="40"/>
      <c r="G47" s="43">
        <f t="shared" si="5"/>
        <v>1.03</v>
      </c>
      <c r="J47" s="73"/>
    </row>
    <row r="48" spans="1:22" ht="25.5">
      <c r="A48" s="74" t="s">
        <v>195</v>
      </c>
      <c r="B48" s="75"/>
      <c r="C48" s="69" t="s">
        <v>15</v>
      </c>
      <c r="D48" s="70">
        <v>25</v>
      </c>
      <c r="E48" s="79">
        <v>0.8</v>
      </c>
      <c r="F48" s="40"/>
      <c r="G48" s="43">
        <f t="shared" si="5"/>
        <v>20</v>
      </c>
      <c r="J48" s="73"/>
    </row>
    <row r="49" spans="1:10">
      <c r="A49" s="74" t="s">
        <v>196</v>
      </c>
      <c r="B49" s="75"/>
      <c r="C49" s="69" t="s">
        <v>191</v>
      </c>
      <c r="D49" s="70">
        <v>2</v>
      </c>
      <c r="E49" s="79">
        <v>0.42</v>
      </c>
      <c r="F49" s="40"/>
      <c r="G49" s="43">
        <f t="shared" si="5"/>
        <v>0.84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47.54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15</v>
      </c>
      <c r="F69" s="40"/>
      <c r="G69" s="43">
        <f>IF(D69=0,"",IFERROR(TRUNC(ROUND(D69*E69,2),2),0))</f>
        <v>15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126.45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9.48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9.48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145.41</v>
      </c>
      <c r="U75" t="s">
        <v>172</v>
      </c>
      <c r="V75">
        <f>+TRUNC(ROUND(G29+G40+G71+G73+G74,2),2)</f>
        <v>97.87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47.54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4.5286999999999997</v>
      </c>
      <c r="F12" s="40"/>
      <c r="G12" s="41">
        <f>IF(B12="","",IFERROR(TRUNC(ROUND(D12*E12,2),2),0))</f>
        <v>19.25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4.5286999999999997</v>
      </c>
      <c r="F13" s="42"/>
      <c r="G13" s="41">
        <f t="shared" ref="G13:G28" si="1">IF(B13="","",IFERROR(TRUNC(ROUND(D13*E13,2),2),0))</f>
        <v>2.2599999999999998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4.5286999999999997</v>
      </c>
      <c r="F14" s="40"/>
      <c r="G14" s="41">
        <f t="shared" si="1"/>
        <v>0.68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4.5286999999999997</v>
      </c>
      <c r="F15" s="40"/>
      <c r="G15" s="41">
        <f t="shared" si="1"/>
        <v>0.91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4.5286999999999997</v>
      </c>
      <c r="F16" s="40"/>
      <c r="G16" s="41">
        <f t="shared" si="1"/>
        <v>0.77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4.5286999999999997</v>
      </c>
      <c r="F17" s="40"/>
      <c r="G17" s="41">
        <f t="shared" si="1"/>
        <v>0.23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4.5286999999999997</v>
      </c>
      <c r="F18" s="40"/>
      <c r="G18" s="41">
        <f t="shared" si="1"/>
        <v>0.68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24.78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4.5286999999999997</v>
      </c>
      <c r="F33" s="40"/>
      <c r="G33" s="40">
        <f>IF(B33="","",IFERROR(TRUNC(ROUND(D33*E33,2),2),0))</f>
        <v>20.61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4.5286999999999997</v>
      </c>
      <c r="F34" s="40"/>
      <c r="G34" s="40">
        <f t="shared" ref="G34:G39" si="4">IF(B34="","",IFERROR(TRUNC(ROUND(D34*E34,2),2),0))</f>
        <v>18.57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4.5286999999999997</v>
      </c>
      <c r="F35" s="40"/>
      <c r="G35" s="40">
        <f t="shared" si="4"/>
        <v>18.39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57.57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4</v>
      </c>
      <c r="E45" s="76">
        <v>3.18</v>
      </c>
      <c r="F45" s="42"/>
      <c r="G45" s="43">
        <f t="shared" ref="G45:G63" si="5">IF(D45="","",IFERROR(TRUNC(ROUND(D45*E45,2),2),0))</f>
        <v>12.72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194</v>
      </c>
      <c r="B47" s="75"/>
      <c r="C47" s="69" t="s">
        <v>1</v>
      </c>
      <c r="D47" s="70">
        <v>1</v>
      </c>
      <c r="E47" s="79">
        <v>1.03</v>
      </c>
      <c r="F47" s="40"/>
      <c r="G47" s="43">
        <f t="shared" si="5"/>
        <v>1.03</v>
      </c>
      <c r="J47" s="73"/>
    </row>
    <row r="48" spans="1:22" ht="25.5">
      <c r="A48" s="74" t="s">
        <v>195</v>
      </c>
      <c r="B48" s="75"/>
      <c r="C48" s="69" t="s">
        <v>15</v>
      </c>
      <c r="D48" s="70">
        <v>25</v>
      </c>
      <c r="E48" s="79">
        <v>0.8</v>
      </c>
      <c r="F48" s="40"/>
      <c r="G48" s="43">
        <f t="shared" si="5"/>
        <v>20</v>
      </c>
      <c r="J48" s="73"/>
    </row>
    <row r="49" spans="1:10">
      <c r="A49" s="74" t="s">
        <v>196</v>
      </c>
      <c r="B49" s="75"/>
      <c r="C49" s="69" t="s">
        <v>191</v>
      </c>
      <c r="D49" s="70">
        <v>2</v>
      </c>
      <c r="E49" s="79">
        <v>0.42</v>
      </c>
      <c r="F49" s="40"/>
      <c r="G49" s="43">
        <f t="shared" si="5"/>
        <v>0.84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47.54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15</v>
      </c>
      <c r="F69" s="40"/>
      <c r="G69" s="43">
        <f>IF(D69=0,"",IFERROR(TRUNC(ROUND(D69*E69,2),2),0))</f>
        <v>15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144.88999999999999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10.87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10.87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166.63</v>
      </c>
      <c r="U75" t="s">
        <v>172</v>
      </c>
      <c r="V75">
        <f>+TRUNC(ROUND(G29+G40+G71+G73+G74,2),2)</f>
        <v>119.09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47.54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V76"/>
  <sheetViews>
    <sheetView view="pageBreakPreview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3.6328049999999998</v>
      </c>
      <c r="F12" s="40"/>
      <c r="G12" s="41">
        <f>IF(B12="","",IFERROR(TRUNC(ROUND(D12*E12,2),2),0))</f>
        <v>15.44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3.6328049999999998</v>
      </c>
      <c r="F13" s="42"/>
      <c r="G13" s="41">
        <f t="shared" ref="G13:G28" si="1">IF(B13="","",IFERROR(TRUNC(ROUND(D13*E13,2),2),0))</f>
        <v>1.82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3.6328049999999998</v>
      </c>
      <c r="F14" s="40"/>
      <c r="G14" s="41">
        <f t="shared" si="1"/>
        <v>0.54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3.6328049999999998</v>
      </c>
      <c r="F15" s="40"/>
      <c r="G15" s="41">
        <f t="shared" si="1"/>
        <v>0.73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3.6328049999999998</v>
      </c>
      <c r="F16" s="40"/>
      <c r="G16" s="41">
        <f t="shared" si="1"/>
        <v>0.62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3.6328049999999998</v>
      </c>
      <c r="F17" s="40"/>
      <c r="G17" s="41">
        <f t="shared" si="1"/>
        <v>0.18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3.6328049999999998</v>
      </c>
      <c r="F18" s="40"/>
      <c r="G18" s="41">
        <f t="shared" si="1"/>
        <v>0.54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19.87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3.6328049999999998</v>
      </c>
      <c r="F33" s="40"/>
      <c r="G33" s="40">
        <f>IF(B33="","",IFERROR(TRUNC(ROUND(D33*E33,2),2),0))</f>
        <v>16.53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3.6328049999999998</v>
      </c>
      <c r="F34" s="40"/>
      <c r="G34" s="40">
        <f t="shared" ref="G34:G39" si="4">IF(B34="","",IFERROR(TRUNC(ROUND(D34*E34,2),2),0))</f>
        <v>14.89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3.6328049999999998</v>
      </c>
      <c r="F35" s="40"/>
      <c r="G35" s="40">
        <f t="shared" si="4"/>
        <v>14.75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46.17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3</v>
      </c>
      <c r="E45" s="76">
        <v>3.18</v>
      </c>
      <c r="F45" s="42"/>
      <c r="G45" s="43">
        <f t="shared" ref="G45:G63" si="5">IF(D45="","",IFERROR(TRUNC(ROUND(D45*E45,2),2),0))</f>
        <v>9.5399999999999991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194</v>
      </c>
      <c r="B47" s="75"/>
      <c r="C47" s="69" t="s">
        <v>1</v>
      </c>
      <c r="D47" s="70">
        <v>1</v>
      </c>
      <c r="E47" s="79">
        <v>1.03</v>
      </c>
      <c r="F47" s="40"/>
      <c r="G47" s="43">
        <f t="shared" si="5"/>
        <v>1.03</v>
      </c>
      <c r="J47" s="73"/>
    </row>
    <row r="48" spans="1:22" ht="25.5">
      <c r="A48" s="74" t="s">
        <v>195</v>
      </c>
      <c r="B48" s="75"/>
      <c r="C48" s="69" t="s">
        <v>15</v>
      </c>
      <c r="D48" s="70">
        <v>14</v>
      </c>
      <c r="E48" s="79">
        <v>0.8</v>
      </c>
      <c r="F48" s="40"/>
      <c r="G48" s="43">
        <f t="shared" si="5"/>
        <v>11.2</v>
      </c>
      <c r="J48" s="73"/>
    </row>
    <row r="49" spans="1:10">
      <c r="A49" s="74" t="s">
        <v>196</v>
      </c>
      <c r="B49" s="75"/>
      <c r="C49" s="69" t="s">
        <v>191</v>
      </c>
      <c r="D49" s="70">
        <v>1</v>
      </c>
      <c r="E49" s="79">
        <v>0.42</v>
      </c>
      <c r="F49" s="40"/>
      <c r="G49" s="43">
        <f t="shared" si="5"/>
        <v>0.42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35.14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12</v>
      </c>
      <c r="F69" s="40"/>
      <c r="G69" s="43">
        <f>IF(D69=0,"",IFERROR(TRUNC(ROUND(D69*E69,2),2),0))</f>
        <v>12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113.18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8.49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8.49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130.16</v>
      </c>
      <c r="U75" t="s">
        <v>172</v>
      </c>
      <c r="V75">
        <f>+TRUNC(ROUND(G29+G40+G71+G73+G74,2),2)</f>
        <v>95.02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35.14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4.4499399999999998</v>
      </c>
      <c r="F12" s="40"/>
      <c r="G12" s="41">
        <f>IF(B12="","",IFERROR(TRUNC(ROUND(D12*E12,2),2),0))</f>
        <v>18.91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4.4499399999999998</v>
      </c>
      <c r="F13" s="42"/>
      <c r="G13" s="41">
        <f t="shared" ref="G13:G28" si="1">IF(B13="","",IFERROR(TRUNC(ROUND(D13*E13,2),2),0))</f>
        <v>2.2200000000000002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4.4499399999999998</v>
      </c>
      <c r="F14" s="40"/>
      <c r="G14" s="41">
        <f t="shared" si="1"/>
        <v>0.67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4.4499399999999998</v>
      </c>
      <c r="F15" s="40"/>
      <c r="G15" s="41">
        <f t="shared" si="1"/>
        <v>0.89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4.4499399999999998</v>
      </c>
      <c r="F16" s="40"/>
      <c r="G16" s="41">
        <f t="shared" si="1"/>
        <v>0.76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4.4499399999999998</v>
      </c>
      <c r="F17" s="40"/>
      <c r="G17" s="41">
        <f t="shared" si="1"/>
        <v>0.22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4.4499399999999998</v>
      </c>
      <c r="F18" s="40"/>
      <c r="G18" s="41">
        <f t="shared" si="1"/>
        <v>0.67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24.34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4.4499399999999998</v>
      </c>
      <c r="F33" s="40"/>
      <c r="G33" s="40">
        <f>IF(B33="","",IFERROR(TRUNC(ROUND(D33*E33,2),2),0))</f>
        <v>20.25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4.4499399999999998</v>
      </c>
      <c r="F34" s="40"/>
      <c r="G34" s="40">
        <f t="shared" ref="G34:G39" si="4">IF(B34="","",IFERROR(TRUNC(ROUND(D34*E34,2),2),0))</f>
        <v>18.239999999999998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4.4499399999999998</v>
      </c>
      <c r="F35" s="40"/>
      <c r="G35" s="40">
        <f t="shared" si="4"/>
        <v>18.07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56.56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3</v>
      </c>
      <c r="E45" s="76">
        <v>3.18</v>
      </c>
      <c r="F45" s="42"/>
      <c r="G45" s="43">
        <f t="shared" ref="G45:G63" si="5">IF(D45="","",IFERROR(TRUNC(ROUND(D45*E45,2),2),0))</f>
        <v>9.5399999999999991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194</v>
      </c>
      <c r="B47" s="75"/>
      <c r="C47" s="69" t="s">
        <v>1</v>
      </c>
      <c r="D47" s="70">
        <v>1</v>
      </c>
      <c r="E47" s="79">
        <v>1.03</v>
      </c>
      <c r="F47" s="40"/>
      <c r="G47" s="43">
        <f t="shared" si="5"/>
        <v>1.03</v>
      </c>
      <c r="J47" s="73"/>
    </row>
    <row r="48" spans="1:22" ht="25.5">
      <c r="A48" s="74" t="s">
        <v>195</v>
      </c>
      <c r="B48" s="75"/>
      <c r="C48" s="69" t="s">
        <v>15</v>
      </c>
      <c r="D48" s="70">
        <v>14</v>
      </c>
      <c r="E48" s="79">
        <v>0.8</v>
      </c>
      <c r="F48" s="40"/>
      <c r="G48" s="43">
        <f t="shared" si="5"/>
        <v>11.2</v>
      </c>
      <c r="J48" s="73"/>
    </row>
    <row r="49" spans="1:10">
      <c r="A49" s="74" t="s">
        <v>196</v>
      </c>
      <c r="B49" s="75"/>
      <c r="C49" s="69" t="s">
        <v>191</v>
      </c>
      <c r="D49" s="70">
        <v>1</v>
      </c>
      <c r="E49" s="79">
        <v>0.42</v>
      </c>
      <c r="F49" s="40"/>
      <c r="G49" s="43">
        <f t="shared" si="5"/>
        <v>0.42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35.14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12</v>
      </c>
      <c r="F69" s="40"/>
      <c r="G69" s="43">
        <f>IF(D69=0,"",IFERROR(TRUNC(ROUND(D69*E69,2),2),0))</f>
        <v>12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128.04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9.6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9.6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147.24</v>
      </c>
      <c r="U75" t="s">
        <v>172</v>
      </c>
      <c r="V75">
        <f>+TRUNC(ROUND(G29+G40+G71+G73+G74,2),2)</f>
        <v>112.1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35.14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3.80017</v>
      </c>
      <c r="F12" s="40"/>
      <c r="G12" s="41">
        <f>IF(B12="","",IFERROR(TRUNC(ROUND(D12*E12,2),2),0))</f>
        <v>16.149999999999999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3.80017</v>
      </c>
      <c r="F13" s="42"/>
      <c r="G13" s="41">
        <f t="shared" ref="G13:G28" si="1">IF(B13="","",IFERROR(TRUNC(ROUND(D13*E13,2),2),0))</f>
        <v>1.9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3.80017</v>
      </c>
      <c r="F14" s="40"/>
      <c r="G14" s="41">
        <f t="shared" si="1"/>
        <v>0.56999999999999995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3.80017</v>
      </c>
      <c r="F15" s="40"/>
      <c r="G15" s="41">
        <f t="shared" si="1"/>
        <v>0.76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3.80017</v>
      </c>
      <c r="F16" s="40"/>
      <c r="G16" s="41">
        <f t="shared" si="1"/>
        <v>0.65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3.80017</v>
      </c>
      <c r="F17" s="40"/>
      <c r="G17" s="41">
        <f t="shared" si="1"/>
        <v>0.19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3.80017</v>
      </c>
      <c r="F18" s="40"/>
      <c r="G18" s="41">
        <f t="shared" si="1"/>
        <v>0.56999999999999995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20.79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3.80017</v>
      </c>
      <c r="F33" s="40"/>
      <c r="G33" s="40">
        <f>IF(B33="","",IFERROR(TRUNC(ROUND(D33*E33,2),2),0))</f>
        <v>17.29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3.80017</v>
      </c>
      <c r="F34" s="40"/>
      <c r="G34" s="40">
        <f t="shared" ref="G34:G39" si="4">IF(B34="","",IFERROR(TRUNC(ROUND(D34*E34,2),2),0))</f>
        <v>15.58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3.80017</v>
      </c>
      <c r="F35" s="40"/>
      <c r="G35" s="40">
        <f t="shared" si="4"/>
        <v>15.43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48.3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>
      <c r="A45" s="74" t="s">
        <v>197</v>
      </c>
      <c r="B45" s="75"/>
      <c r="C45" s="69" t="s">
        <v>191</v>
      </c>
      <c r="D45" s="70">
        <v>1</v>
      </c>
      <c r="E45" s="76">
        <v>1.17</v>
      </c>
      <c r="F45" s="42"/>
      <c r="G45" s="43">
        <f t="shared" ref="G45:G63" si="5">IF(D45="","",IFERROR(TRUNC(ROUND(D45*E45,2),2),0))</f>
        <v>1.17</v>
      </c>
      <c r="J45" s="73"/>
    </row>
    <row r="46" spans="1:22" ht="25.5">
      <c r="A46" s="74" t="s">
        <v>192</v>
      </c>
      <c r="B46" s="75"/>
      <c r="C46" s="77" t="s">
        <v>1</v>
      </c>
      <c r="D46" s="78">
        <v>4</v>
      </c>
      <c r="E46" s="79">
        <v>3.18</v>
      </c>
      <c r="F46" s="40"/>
      <c r="G46" s="43">
        <f t="shared" si="5"/>
        <v>12.72</v>
      </c>
      <c r="J46" s="73"/>
    </row>
    <row r="47" spans="1:22" ht="25.5">
      <c r="A47" s="74" t="s">
        <v>193</v>
      </c>
      <c r="B47" s="75"/>
      <c r="C47" s="69" t="s">
        <v>1</v>
      </c>
      <c r="D47" s="70">
        <v>1</v>
      </c>
      <c r="E47" s="79">
        <v>4.58</v>
      </c>
      <c r="F47" s="40"/>
      <c r="G47" s="43">
        <f t="shared" si="5"/>
        <v>4.58</v>
      </c>
      <c r="J47" s="73"/>
    </row>
    <row r="48" spans="1:22" ht="25.5">
      <c r="A48" s="74" t="s">
        <v>195</v>
      </c>
      <c r="B48" s="75"/>
      <c r="C48" s="69" t="s">
        <v>15</v>
      </c>
      <c r="D48" s="70">
        <v>27</v>
      </c>
      <c r="E48" s="79">
        <v>0.8</v>
      </c>
      <c r="F48" s="40"/>
      <c r="G48" s="43">
        <f t="shared" si="5"/>
        <v>21.6</v>
      </c>
      <c r="J48" s="73"/>
    </row>
    <row r="49" spans="1:10">
      <c r="A49" s="74" t="s">
        <v>196</v>
      </c>
      <c r="B49" s="75"/>
      <c r="C49" s="69" t="s">
        <v>191</v>
      </c>
      <c r="D49" s="70">
        <v>2</v>
      </c>
      <c r="E49" s="79">
        <v>0.42</v>
      </c>
      <c r="F49" s="40"/>
      <c r="G49" s="43">
        <f t="shared" si="5"/>
        <v>0.84</v>
      </c>
      <c r="J49" s="73"/>
    </row>
    <row r="50" spans="1:10">
      <c r="A50" s="74" t="s">
        <v>194</v>
      </c>
      <c r="B50" s="75"/>
      <c r="C50" s="69" t="s">
        <v>1</v>
      </c>
      <c r="D50" s="70">
        <v>1</v>
      </c>
      <c r="E50" s="79">
        <v>1.03</v>
      </c>
      <c r="F50" s="40"/>
      <c r="G50" s="43">
        <f t="shared" si="5"/>
        <v>1.03</v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50.31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10</v>
      </c>
      <c r="F69" s="40"/>
      <c r="G69" s="43">
        <f>IF(D69=0,"",IFERROR(TRUNC(ROUND(D69*E69,2),2),0))</f>
        <v>10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10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129.4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9.7100000000000009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9.7100000000000009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148.82</v>
      </c>
      <c r="U75" t="s">
        <v>172</v>
      </c>
      <c r="V75">
        <f>+TRUNC(ROUND(G29+G40+G71+G73+G74,2),2)</f>
        <v>98.51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50.31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3.5146649999999999</v>
      </c>
      <c r="F12" s="40"/>
      <c r="G12" s="41">
        <f>IF(B12="","",IFERROR(TRUNC(ROUND(D12*E12,2),2),0))</f>
        <v>14.94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3.5146649999999999</v>
      </c>
      <c r="F13" s="42"/>
      <c r="G13" s="41">
        <f t="shared" ref="G13:G28" si="1">IF(B13="","",IFERROR(TRUNC(ROUND(D13*E13,2),2),0))</f>
        <v>1.76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3.5146649999999999</v>
      </c>
      <c r="F14" s="40"/>
      <c r="G14" s="41">
        <f t="shared" si="1"/>
        <v>0.53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3.5146649999999999</v>
      </c>
      <c r="F15" s="40"/>
      <c r="G15" s="41">
        <f t="shared" si="1"/>
        <v>0.7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3.5146649999999999</v>
      </c>
      <c r="F16" s="40"/>
      <c r="G16" s="41">
        <f t="shared" si="1"/>
        <v>0.6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3.5146649999999999</v>
      </c>
      <c r="F17" s="40"/>
      <c r="G17" s="41">
        <f t="shared" si="1"/>
        <v>0.18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3.5146649999999999</v>
      </c>
      <c r="F18" s="40"/>
      <c r="G18" s="41">
        <f t="shared" si="1"/>
        <v>0.53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19.239999999999998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3.5146649999999999</v>
      </c>
      <c r="F33" s="40"/>
      <c r="G33" s="40">
        <f>IF(B33="","",IFERROR(TRUNC(ROUND(D33*E33,2),2),0))</f>
        <v>15.99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3.5146649999999999</v>
      </c>
      <c r="F34" s="40"/>
      <c r="G34" s="40">
        <f t="shared" ref="G34:G39" si="4">IF(B34="","",IFERROR(TRUNC(ROUND(D34*E34,2),2),0))</f>
        <v>14.41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3.5146649999999999</v>
      </c>
      <c r="F35" s="40"/>
      <c r="G35" s="40">
        <f t="shared" si="4"/>
        <v>14.27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44.67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4</v>
      </c>
      <c r="E45" s="76">
        <v>3.18</v>
      </c>
      <c r="F45" s="42"/>
      <c r="G45" s="43">
        <f t="shared" ref="G45:G63" si="5">IF(D45="","",IFERROR(TRUNC(ROUND(D45*E45,2),2),0))</f>
        <v>12.72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198</v>
      </c>
      <c r="B47" s="75"/>
      <c r="C47" s="69" t="s">
        <v>1</v>
      </c>
      <c r="D47" s="70">
        <v>1</v>
      </c>
      <c r="E47" s="79">
        <v>1.03</v>
      </c>
      <c r="F47" s="40"/>
      <c r="G47" s="43">
        <f t="shared" si="5"/>
        <v>1.03</v>
      </c>
      <c r="J47" s="73"/>
    </row>
    <row r="48" spans="1:22" ht="25.5">
      <c r="A48" s="74" t="s">
        <v>195</v>
      </c>
      <c r="B48" s="75"/>
      <c r="C48" s="69" t="s">
        <v>15</v>
      </c>
      <c r="D48" s="70">
        <v>25</v>
      </c>
      <c r="E48" s="79">
        <v>0.8</v>
      </c>
      <c r="F48" s="40"/>
      <c r="G48" s="43">
        <f t="shared" si="5"/>
        <v>20</v>
      </c>
      <c r="J48" s="73"/>
    </row>
    <row r="49" spans="1:10">
      <c r="A49" s="74" t="s">
        <v>196</v>
      </c>
      <c r="B49" s="75"/>
      <c r="C49" s="69" t="s">
        <v>191</v>
      </c>
      <c r="D49" s="70">
        <v>2</v>
      </c>
      <c r="E49" s="79">
        <v>0.42</v>
      </c>
      <c r="F49" s="40"/>
      <c r="G49" s="43">
        <f t="shared" si="5"/>
        <v>0.84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47.54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15</v>
      </c>
      <c r="F69" s="40"/>
      <c r="G69" s="43">
        <f>IF(D69=0,"",IFERROR(TRUNC(ROUND(D69*E69,2),2),0))</f>
        <v>15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126.45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9.48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9.48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145.41</v>
      </c>
      <c r="U75" t="s">
        <v>172</v>
      </c>
      <c r="V75">
        <f>+TRUNC(ROUND(G29+G40+G71+G73+G74,2),2)</f>
        <v>97.87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47.54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4.5286999999999997</v>
      </c>
      <c r="F12" s="40"/>
      <c r="G12" s="41">
        <f>IF(B12="","",IFERROR(TRUNC(ROUND(D12*E12,2),2),0))</f>
        <v>19.25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4.5286999999999997</v>
      </c>
      <c r="F13" s="42"/>
      <c r="G13" s="41">
        <f t="shared" ref="G13:G28" si="1">IF(B13="","",IFERROR(TRUNC(ROUND(D13*E13,2),2),0))</f>
        <v>2.2599999999999998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4.5286999999999997</v>
      </c>
      <c r="F14" s="40"/>
      <c r="G14" s="41">
        <f t="shared" si="1"/>
        <v>0.68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4.5286999999999997</v>
      </c>
      <c r="F15" s="40"/>
      <c r="G15" s="41">
        <f t="shared" si="1"/>
        <v>0.91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4.5286999999999997</v>
      </c>
      <c r="F16" s="40"/>
      <c r="G16" s="41">
        <f t="shared" si="1"/>
        <v>0.77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4.5286999999999997</v>
      </c>
      <c r="F17" s="40"/>
      <c r="G17" s="41">
        <f t="shared" si="1"/>
        <v>0.23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4.5286999999999997</v>
      </c>
      <c r="F18" s="40"/>
      <c r="G18" s="41">
        <f t="shared" si="1"/>
        <v>0.68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24.78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4.5286999999999997</v>
      </c>
      <c r="F33" s="40"/>
      <c r="G33" s="40">
        <f>IF(B33="","",IFERROR(TRUNC(ROUND(D33*E33,2),2),0))</f>
        <v>20.61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4.5286999999999997</v>
      </c>
      <c r="F34" s="40"/>
      <c r="G34" s="40">
        <f t="shared" ref="G34:G39" si="4">IF(B34="","",IFERROR(TRUNC(ROUND(D34*E34,2),2),0))</f>
        <v>18.57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4.5286999999999997</v>
      </c>
      <c r="F35" s="40"/>
      <c r="G35" s="40">
        <f t="shared" si="4"/>
        <v>18.39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57.57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4</v>
      </c>
      <c r="E45" s="76">
        <v>3.18</v>
      </c>
      <c r="F45" s="42"/>
      <c r="G45" s="43">
        <f t="shared" ref="G45:G63" si="5">IF(D45="","",IFERROR(TRUNC(ROUND(D45*E45,2),2),0))</f>
        <v>12.72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198</v>
      </c>
      <c r="B47" s="75"/>
      <c r="C47" s="69" t="s">
        <v>1</v>
      </c>
      <c r="D47" s="70">
        <v>1</v>
      </c>
      <c r="E47" s="79">
        <v>1.03</v>
      </c>
      <c r="F47" s="40"/>
      <c r="G47" s="43">
        <f t="shared" si="5"/>
        <v>1.03</v>
      </c>
      <c r="J47" s="73"/>
    </row>
    <row r="48" spans="1:22" ht="25.5">
      <c r="A48" s="74" t="s">
        <v>195</v>
      </c>
      <c r="B48" s="75"/>
      <c r="C48" s="69" t="s">
        <v>15</v>
      </c>
      <c r="D48" s="70">
        <v>25</v>
      </c>
      <c r="E48" s="79">
        <v>0.8</v>
      </c>
      <c r="F48" s="40"/>
      <c r="G48" s="43">
        <f t="shared" si="5"/>
        <v>20</v>
      </c>
      <c r="J48" s="73"/>
    </row>
    <row r="49" spans="1:10">
      <c r="A49" s="74" t="s">
        <v>196</v>
      </c>
      <c r="B49" s="75"/>
      <c r="C49" s="69" t="s">
        <v>191</v>
      </c>
      <c r="D49" s="70">
        <v>2</v>
      </c>
      <c r="E49" s="79">
        <v>0.42</v>
      </c>
      <c r="F49" s="40"/>
      <c r="G49" s="43">
        <f t="shared" si="5"/>
        <v>0.84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47.54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15</v>
      </c>
      <c r="F69" s="40"/>
      <c r="G69" s="43">
        <f>IF(D69=0,"",IFERROR(TRUNC(ROUND(D69*E69,2),2),0))</f>
        <v>15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144.88999999999999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10.87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10.87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166.63</v>
      </c>
      <c r="U75" t="s">
        <v>172</v>
      </c>
      <c r="V75">
        <f>+TRUNC(ROUND(G29+G40+G71+G73+G74,2),2)</f>
        <v>119.09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47.54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3.62296</v>
      </c>
      <c r="F12" s="40"/>
      <c r="G12" s="41">
        <f>IF(B12="","",IFERROR(TRUNC(ROUND(D12*E12,2),2),0))</f>
        <v>15.4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3.62296</v>
      </c>
      <c r="F13" s="42"/>
      <c r="G13" s="41">
        <f t="shared" ref="G13:G28" si="1">IF(B13="","",IFERROR(TRUNC(ROUND(D13*E13,2),2),0))</f>
        <v>1.81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3.62296</v>
      </c>
      <c r="F14" s="40"/>
      <c r="G14" s="41">
        <f t="shared" si="1"/>
        <v>0.54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3.62296</v>
      </c>
      <c r="F15" s="40"/>
      <c r="G15" s="41">
        <f t="shared" si="1"/>
        <v>0.72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3.62296</v>
      </c>
      <c r="F16" s="40"/>
      <c r="G16" s="41">
        <f t="shared" si="1"/>
        <v>0.62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3.62296</v>
      </c>
      <c r="F17" s="40"/>
      <c r="G17" s="41">
        <f t="shared" si="1"/>
        <v>0.18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3.62296</v>
      </c>
      <c r="F18" s="40"/>
      <c r="G18" s="41">
        <f t="shared" si="1"/>
        <v>0.54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19.809999999999999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3.62296</v>
      </c>
      <c r="F33" s="40"/>
      <c r="G33" s="40">
        <f>IF(B33="","",IFERROR(TRUNC(ROUND(D33*E33,2),2),0))</f>
        <v>16.48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3.62296</v>
      </c>
      <c r="F34" s="40"/>
      <c r="G34" s="40">
        <f t="shared" ref="G34:G39" si="4">IF(B34="","",IFERROR(TRUNC(ROUND(D34*E34,2),2),0))</f>
        <v>14.85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3.62296</v>
      </c>
      <c r="F35" s="40"/>
      <c r="G35" s="40">
        <f t="shared" si="4"/>
        <v>14.71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46.04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3</v>
      </c>
      <c r="E45" s="76">
        <v>3.18</v>
      </c>
      <c r="F45" s="42"/>
      <c r="G45" s="43">
        <f t="shared" ref="G45:G63" si="5">IF(D45="","",IFERROR(TRUNC(ROUND(D45*E45,2),2),0))</f>
        <v>9.5399999999999991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198</v>
      </c>
      <c r="B47" s="75"/>
      <c r="C47" s="69" t="s">
        <v>1</v>
      </c>
      <c r="D47" s="70">
        <v>1</v>
      </c>
      <c r="E47" s="79">
        <v>2.08</v>
      </c>
      <c r="F47" s="40"/>
      <c r="G47" s="43">
        <f t="shared" si="5"/>
        <v>2.08</v>
      </c>
      <c r="J47" s="73"/>
    </row>
    <row r="48" spans="1:22" ht="25.5">
      <c r="A48" s="74" t="s">
        <v>195</v>
      </c>
      <c r="B48" s="75"/>
      <c r="C48" s="69" t="s">
        <v>15</v>
      </c>
      <c r="D48" s="70">
        <v>14</v>
      </c>
      <c r="E48" s="79">
        <v>0.8</v>
      </c>
      <c r="F48" s="40"/>
      <c r="G48" s="43">
        <f t="shared" si="5"/>
        <v>11.2</v>
      </c>
      <c r="J48" s="73"/>
    </row>
    <row r="49" spans="1:10">
      <c r="A49" s="74" t="s">
        <v>196</v>
      </c>
      <c r="B49" s="75"/>
      <c r="C49" s="69" t="s">
        <v>191</v>
      </c>
      <c r="D49" s="70">
        <v>1</v>
      </c>
      <c r="E49" s="79">
        <v>0.42</v>
      </c>
      <c r="F49" s="40"/>
      <c r="G49" s="43">
        <f t="shared" si="5"/>
        <v>0.42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36.19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12</v>
      </c>
      <c r="F69" s="40"/>
      <c r="G69" s="43">
        <f>IF(D69=0,"",IFERROR(TRUNC(ROUND(D69*E69,2),2),0))</f>
        <v>12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114.04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8.5500000000000007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8.5500000000000007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131.13999999999999</v>
      </c>
      <c r="U75" t="s">
        <v>172</v>
      </c>
      <c r="V75">
        <f>+TRUNC(ROUND(G29+G40+G71+G73+G74,2),2)</f>
        <v>94.95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36.19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76"/>
  <sheetViews>
    <sheetView view="pageBreakPreview" topLeftCell="A13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130</v>
      </c>
      <c r="B12" s="36">
        <v>2</v>
      </c>
      <c r="C12" s="37">
        <v>0.05</v>
      </c>
      <c r="D12" s="38">
        <f>IF(B12="","",IFERROR(ROUND(B12*C12,5),0))</f>
        <v>0.1</v>
      </c>
      <c r="E12" s="39">
        <v>1.9886900000000001</v>
      </c>
      <c r="F12" s="40"/>
      <c r="G12" s="41">
        <f>IF(B12="","",IFERROR(TRUNC(ROUND(D12*E12,2),2),0))</f>
        <v>0.2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132</v>
      </c>
      <c r="B13" s="36">
        <v>1</v>
      </c>
      <c r="C13" s="37">
        <v>2</v>
      </c>
      <c r="D13" s="38">
        <f t="shared" ref="D13:D28" si="0">IF(B13="","",IFERROR(ROUND(B13*C13,5),0))</f>
        <v>2</v>
      </c>
      <c r="E13" s="39">
        <v>1.9886900000000001</v>
      </c>
      <c r="F13" s="42"/>
      <c r="G13" s="41">
        <f t="shared" ref="G13:G28" si="1">IF(B13="","",IFERROR(TRUNC(ROUND(D13*E13,2),2),0))</f>
        <v>3.98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4.18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1.9886900000000001</v>
      </c>
      <c r="F33" s="40"/>
      <c r="G33" s="40">
        <f>IF(B33="","",IFERROR(TRUNC(ROUND(D33*E33,2),2),0))</f>
        <v>9.0500000000000007</v>
      </c>
    </row>
    <row r="34" spans="1:22">
      <c r="A34" s="43" t="s">
        <v>153</v>
      </c>
      <c r="B34" s="61">
        <v>1</v>
      </c>
      <c r="C34" s="48">
        <v>4.55</v>
      </c>
      <c r="D34" s="38">
        <f t="shared" ref="D34:D39" si="3">IF(B34="","",IFERROR(ROUND(B34*C34,5),0))</f>
        <v>4.55</v>
      </c>
      <c r="E34" s="37">
        <v>1.9886900000000001</v>
      </c>
      <c r="F34" s="40"/>
      <c r="G34" s="40">
        <f t="shared" ref="G34:G39" si="4">IF(B34="","",IFERROR(TRUNC(ROUND(D34*E34,2),2),0))</f>
        <v>9.0500000000000007</v>
      </c>
    </row>
    <row r="35" spans="1:22">
      <c r="A35" s="43"/>
      <c r="B35" s="61"/>
      <c r="C35" s="48"/>
      <c r="D35" s="38" t="str">
        <f t="shared" si="3"/>
        <v/>
      </c>
      <c r="E35" s="37"/>
      <c r="F35" s="40"/>
      <c r="G35" s="40" t="str">
        <f t="shared" si="4"/>
        <v/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18.100000000000001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2.2200000000000002</v>
      </c>
      <c r="F69" s="40"/>
      <c r="G69" s="43">
        <f>IF(D69=0,"",IFERROR(TRUNC(ROUND(D69*E69,2),2),0))</f>
        <v>2.2200000000000002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2.2200000000000002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24.5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1.84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1.84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28.18</v>
      </c>
      <c r="U75" t="s">
        <v>172</v>
      </c>
      <c r="V75">
        <f>+TRUNC(ROUND(G29+G40+G71+G73+G74,2),2)</f>
        <v>28.18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4.4499399999999998</v>
      </c>
      <c r="F12" s="40"/>
      <c r="G12" s="41">
        <f>IF(B12="","",IFERROR(TRUNC(ROUND(D12*E12,2),2),0))</f>
        <v>18.91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4.4499399999999998</v>
      </c>
      <c r="F13" s="42"/>
      <c r="G13" s="41">
        <f t="shared" ref="G13:G28" si="1">IF(B13="","",IFERROR(TRUNC(ROUND(D13*E13,2),2),0))</f>
        <v>2.2200000000000002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4.4499399999999998</v>
      </c>
      <c r="F14" s="40"/>
      <c r="G14" s="41">
        <f t="shared" si="1"/>
        <v>0.67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4.4499399999999998</v>
      </c>
      <c r="F15" s="40"/>
      <c r="G15" s="41">
        <f t="shared" si="1"/>
        <v>0.89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4.4499399999999998</v>
      </c>
      <c r="F16" s="40"/>
      <c r="G16" s="41">
        <f t="shared" si="1"/>
        <v>0.76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4.4499399999999998</v>
      </c>
      <c r="F17" s="40"/>
      <c r="G17" s="41">
        <f t="shared" si="1"/>
        <v>0.22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4.4499399999999998</v>
      </c>
      <c r="F18" s="40"/>
      <c r="G18" s="41">
        <f t="shared" si="1"/>
        <v>0.67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24.34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4.4499399999999998</v>
      </c>
      <c r="F33" s="40"/>
      <c r="G33" s="40">
        <f>IF(B33="","",IFERROR(TRUNC(ROUND(D33*E33,2),2),0))</f>
        <v>20.25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4.4499399999999998</v>
      </c>
      <c r="F34" s="40"/>
      <c r="G34" s="40">
        <f t="shared" ref="G34:G39" si="4">IF(B34="","",IFERROR(TRUNC(ROUND(D34*E34,2),2),0))</f>
        <v>18.239999999999998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4.4499399999999998</v>
      </c>
      <c r="F35" s="40"/>
      <c r="G35" s="40">
        <f t="shared" si="4"/>
        <v>18.07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56.56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3</v>
      </c>
      <c r="E45" s="76">
        <v>3.18</v>
      </c>
      <c r="F45" s="42"/>
      <c r="G45" s="43">
        <f t="shared" ref="G45:G63" si="5">IF(D45="","",IFERROR(TRUNC(ROUND(D45*E45,2),2),0))</f>
        <v>9.5399999999999991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>
      <c r="A47" s="74" t="s">
        <v>198</v>
      </c>
      <c r="B47" s="75"/>
      <c r="C47" s="69" t="s">
        <v>1</v>
      </c>
      <c r="D47" s="70">
        <v>1</v>
      </c>
      <c r="E47" s="79">
        <v>2.08</v>
      </c>
      <c r="F47" s="40"/>
      <c r="G47" s="43">
        <f t="shared" si="5"/>
        <v>2.08</v>
      </c>
      <c r="J47" s="73"/>
    </row>
    <row r="48" spans="1:22" ht="25.5">
      <c r="A48" s="74" t="s">
        <v>195</v>
      </c>
      <c r="B48" s="75"/>
      <c r="C48" s="69" t="s">
        <v>15</v>
      </c>
      <c r="D48" s="70">
        <v>14</v>
      </c>
      <c r="E48" s="79">
        <v>0.8</v>
      </c>
      <c r="F48" s="40"/>
      <c r="G48" s="43">
        <f t="shared" si="5"/>
        <v>11.2</v>
      </c>
      <c r="J48" s="73"/>
    </row>
    <row r="49" spans="1:10">
      <c r="A49" s="74" t="s">
        <v>196</v>
      </c>
      <c r="B49" s="75"/>
      <c r="C49" s="69" t="s">
        <v>191</v>
      </c>
      <c r="D49" s="70">
        <v>1</v>
      </c>
      <c r="E49" s="79">
        <v>0.42</v>
      </c>
      <c r="F49" s="40"/>
      <c r="G49" s="43">
        <f t="shared" si="5"/>
        <v>0.42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36.19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12</v>
      </c>
      <c r="F69" s="40"/>
      <c r="G69" s="43">
        <f>IF(D69=0,"",IFERROR(TRUNC(ROUND(D69*E69,2),2),0))</f>
        <v>12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129.09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9.68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9.68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148.44999999999999</v>
      </c>
      <c r="U75" t="s">
        <v>172</v>
      </c>
      <c r="V75">
        <f>+TRUNC(ROUND(G29+G40+G71+G73+G74,2),2)</f>
        <v>112.26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36.19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1.9099299999999999</v>
      </c>
      <c r="F12" s="40"/>
      <c r="G12" s="41">
        <f>IF(B12="","",IFERROR(TRUNC(ROUND(D12*E12,2),2),0))</f>
        <v>8.1199999999999992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1.9099299999999999</v>
      </c>
      <c r="F13" s="42"/>
      <c r="G13" s="41">
        <f t="shared" ref="G13:G28" si="1">IF(B13="","",IFERROR(TRUNC(ROUND(D13*E13,2),2),0))</f>
        <v>0.95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1.9099299999999999</v>
      </c>
      <c r="F14" s="40"/>
      <c r="G14" s="41">
        <f t="shared" si="1"/>
        <v>0.28999999999999998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1.9099299999999999</v>
      </c>
      <c r="F15" s="40"/>
      <c r="G15" s="41">
        <f t="shared" si="1"/>
        <v>0.38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1.9099299999999999</v>
      </c>
      <c r="F16" s="40"/>
      <c r="G16" s="41">
        <f t="shared" si="1"/>
        <v>0.32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1.9099299999999999</v>
      </c>
      <c r="F17" s="40"/>
      <c r="G17" s="41">
        <f t="shared" si="1"/>
        <v>0.1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1.9099299999999999</v>
      </c>
      <c r="F18" s="40"/>
      <c r="G18" s="41">
        <f t="shared" si="1"/>
        <v>0.28999999999999998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10.45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1.9099299999999999</v>
      </c>
      <c r="F33" s="40"/>
      <c r="G33" s="40">
        <f>IF(B33="","",IFERROR(TRUNC(ROUND(D33*E33,2),2),0))</f>
        <v>8.69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1.9099299999999999</v>
      </c>
      <c r="F34" s="40"/>
      <c r="G34" s="40">
        <f t="shared" ref="G34:G39" si="4">IF(B34="","",IFERROR(TRUNC(ROUND(D34*E34,2),2),0))</f>
        <v>7.83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1.9099299999999999</v>
      </c>
      <c r="F35" s="40"/>
      <c r="G35" s="40">
        <f t="shared" si="4"/>
        <v>7.75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24.27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199</v>
      </c>
      <c r="B44" s="68"/>
      <c r="C44" s="69" t="s">
        <v>191</v>
      </c>
      <c r="D44" s="70">
        <v>1</v>
      </c>
      <c r="E44" s="71">
        <v>1.26</v>
      </c>
      <c r="F44" s="72"/>
      <c r="G44" s="43">
        <f>IF(D44="","",IFERROR(TRUNC(ROUND(D44*E44,2),2),0))</f>
        <v>1.26</v>
      </c>
      <c r="J44" s="73"/>
    </row>
    <row r="45" spans="1:22" ht="25.5">
      <c r="A45" s="74" t="s">
        <v>192</v>
      </c>
      <c r="B45" s="75"/>
      <c r="C45" s="69" t="s">
        <v>1</v>
      </c>
      <c r="D45" s="70">
        <v>3</v>
      </c>
      <c r="E45" s="76">
        <v>3.18</v>
      </c>
      <c r="F45" s="42"/>
      <c r="G45" s="43">
        <f t="shared" ref="G45:G63" si="5">IF(D45="","",IFERROR(TRUNC(ROUND(D45*E45,2),2),0))</f>
        <v>9.5399999999999991</v>
      </c>
      <c r="J45" s="73"/>
    </row>
    <row r="46" spans="1:22">
      <c r="A46" s="74" t="s">
        <v>198</v>
      </c>
      <c r="B46" s="75"/>
      <c r="C46" s="77" t="s">
        <v>1</v>
      </c>
      <c r="D46" s="78">
        <v>1</v>
      </c>
      <c r="E46" s="79">
        <v>2.08</v>
      </c>
      <c r="F46" s="40"/>
      <c r="G46" s="43">
        <f t="shared" si="5"/>
        <v>2.08</v>
      </c>
      <c r="J46" s="73"/>
    </row>
    <row r="47" spans="1:22" ht="25.5">
      <c r="A47" s="74" t="s">
        <v>195</v>
      </c>
      <c r="B47" s="75"/>
      <c r="C47" s="69" t="s">
        <v>15</v>
      </c>
      <c r="D47" s="70">
        <v>20</v>
      </c>
      <c r="E47" s="79">
        <v>0.8</v>
      </c>
      <c r="F47" s="40"/>
      <c r="G47" s="43">
        <f t="shared" si="5"/>
        <v>16</v>
      </c>
      <c r="J47" s="73"/>
    </row>
    <row r="48" spans="1:22">
      <c r="A48" s="74" t="s">
        <v>196</v>
      </c>
      <c r="B48" s="75"/>
      <c r="C48" s="69" t="s">
        <v>191</v>
      </c>
      <c r="D48" s="70">
        <v>1</v>
      </c>
      <c r="E48" s="79">
        <v>0.42</v>
      </c>
      <c r="F48" s="40"/>
      <c r="G48" s="43">
        <f t="shared" si="5"/>
        <v>0.42</v>
      </c>
      <c r="J48" s="73"/>
    </row>
    <row r="49" spans="1:10" ht="25.5">
      <c r="A49" s="74" t="s">
        <v>200</v>
      </c>
      <c r="B49" s="75"/>
      <c r="C49" s="69" t="s">
        <v>191</v>
      </c>
      <c r="D49" s="70">
        <v>1</v>
      </c>
      <c r="E49" s="79">
        <v>3.77</v>
      </c>
      <c r="F49" s="40"/>
      <c r="G49" s="43">
        <f t="shared" si="5"/>
        <v>3.77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33.07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69.790000000000006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5.23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5.23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80.25</v>
      </c>
      <c r="U75" t="s">
        <v>172</v>
      </c>
      <c r="V75">
        <f>+TRUNC(ROUND(G29+G40+G71+G73+G74,2),2)</f>
        <v>47.18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33.07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3.0814849999999998</v>
      </c>
      <c r="F12" s="40"/>
      <c r="G12" s="41">
        <f>IF(B12="","",IFERROR(TRUNC(ROUND(D12*E12,2),2),0))</f>
        <v>13.1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3.0814849999999998</v>
      </c>
      <c r="F13" s="42"/>
      <c r="G13" s="41">
        <f t="shared" ref="G13:G28" si="1">IF(B13="","",IFERROR(TRUNC(ROUND(D13*E13,2),2),0))</f>
        <v>1.54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3.0814849999999998</v>
      </c>
      <c r="F14" s="40"/>
      <c r="G14" s="41">
        <f t="shared" si="1"/>
        <v>0.46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3.0814849999999998</v>
      </c>
      <c r="F15" s="40"/>
      <c r="G15" s="41">
        <f t="shared" si="1"/>
        <v>0.62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3.0814849999999998</v>
      </c>
      <c r="F16" s="40"/>
      <c r="G16" s="41">
        <f t="shared" si="1"/>
        <v>0.52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3.0814849999999998</v>
      </c>
      <c r="F17" s="40"/>
      <c r="G17" s="41">
        <f t="shared" si="1"/>
        <v>0.15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3.0814849999999998</v>
      </c>
      <c r="F18" s="40"/>
      <c r="G18" s="41">
        <f t="shared" si="1"/>
        <v>0.46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16.850000000000001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3.0814849999999998</v>
      </c>
      <c r="F33" s="40"/>
      <c r="G33" s="40">
        <f>IF(B33="","",IFERROR(TRUNC(ROUND(D33*E33,2),2),0))</f>
        <v>14.02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3.0814849999999998</v>
      </c>
      <c r="F34" s="40"/>
      <c r="G34" s="40">
        <f t="shared" ref="G34:G39" si="4">IF(B34="","",IFERROR(TRUNC(ROUND(D34*E34,2),2),0))</f>
        <v>12.63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3.0814849999999998</v>
      </c>
      <c r="F35" s="40"/>
      <c r="G35" s="40">
        <f t="shared" si="4"/>
        <v>12.51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39.159999999999997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1</v>
      </c>
      <c r="E45" s="76">
        <v>3.18</v>
      </c>
      <c r="F45" s="42"/>
      <c r="G45" s="43">
        <f t="shared" ref="G45:G63" si="5">IF(D45="","",IFERROR(TRUNC(ROUND(D45*E45,2),2),0))</f>
        <v>3.18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4.58</v>
      </c>
      <c r="F46" s="40"/>
      <c r="G46" s="43">
        <f t="shared" si="5"/>
        <v>4.58</v>
      </c>
      <c r="J46" s="73"/>
    </row>
    <row r="47" spans="1:22" ht="25.5">
      <c r="A47" s="74" t="s">
        <v>195</v>
      </c>
      <c r="B47" s="75"/>
      <c r="C47" s="69" t="s">
        <v>15</v>
      </c>
      <c r="D47" s="70">
        <v>11</v>
      </c>
      <c r="E47" s="79">
        <v>0.8</v>
      </c>
      <c r="F47" s="40"/>
      <c r="G47" s="43">
        <f t="shared" si="5"/>
        <v>8.8000000000000007</v>
      </c>
      <c r="J47" s="73"/>
    </row>
    <row r="48" spans="1:22">
      <c r="A48" s="74" t="s">
        <v>196</v>
      </c>
      <c r="B48" s="75"/>
      <c r="C48" s="69" t="s">
        <v>191</v>
      </c>
      <c r="D48" s="70">
        <v>1</v>
      </c>
      <c r="E48" s="79">
        <v>0.42</v>
      </c>
      <c r="F48" s="40"/>
      <c r="G48" s="43">
        <f t="shared" si="5"/>
        <v>0.42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25.35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10</v>
      </c>
      <c r="F69" s="40"/>
      <c r="G69" s="43">
        <f>IF(D69=0,"",IFERROR(TRUNC(ROUND(D69*E69,2),2),0))</f>
        <v>10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10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91.36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6.85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6.85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105.06</v>
      </c>
      <c r="U75" t="s">
        <v>172</v>
      </c>
      <c r="V75">
        <f>+TRUNC(ROUND(G29+G40+G71+G73+G74,2),2)</f>
        <v>79.709999999999994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25.35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4.8831199999999999</v>
      </c>
      <c r="F12" s="40"/>
      <c r="G12" s="41">
        <f>IF(B12="","",IFERROR(TRUNC(ROUND(D12*E12,2),2),0))</f>
        <v>20.75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4.8831199999999999</v>
      </c>
      <c r="F13" s="42"/>
      <c r="G13" s="41">
        <f t="shared" ref="G13:G28" si="1">IF(B13="","",IFERROR(TRUNC(ROUND(D13*E13,2),2),0))</f>
        <v>2.44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4.8831199999999999</v>
      </c>
      <c r="F14" s="40"/>
      <c r="G14" s="41">
        <f t="shared" si="1"/>
        <v>0.73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4.8831199999999999</v>
      </c>
      <c r="F15" s="40"/>
      <c r="G15" s="41">
        <f t="shared" si="1"/>
        <v>0.98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4.8831199999999999</v>
      </c>
      <c r="F16" s="40"/>
      <c r="G16" s="41">
        <f t="shared" si="1"/>
        <v>0.83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4.8831199999999999</v>
      </c>
      <c r="F17" s="40"/>
      <c r="G17" s="41">
        <f t="shared" si="1"/>
        <v>0.24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4.8831199999999999</v>
      </c>
      <c r="F18" s="40"/>
      <c r="G18" s="41">
        <f t="shared" si="1"/>
        <v>0.73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26.7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4.8831199999999999</v>
      </c>
      <c r="F33" s="40"/>
      <c r="G33" s="40">
        <f>IF(B33="","",IFERROR(TRUNC(ROUND(D33*E33,2),2),0))</f>
        <v>22.22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4.8831199999999999</v>
      </c>
      <c r="F34" s="40"/>
      <c r="G34" s="40">
        <f t="shared" ref="G34:G39" si="4">IF(B34="","",IFERROR(TRUNC(ROUND(D34*E34,2),2),0))</f>
        <v>20.02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4.8831199999999999</v>
      </c>
      <c r="F35" s="40"/>
      <c r="G35" s="40">
        <f t="shared" si="4"/>
        <v>19.829999999999998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62.07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190</v>
      </c>
      <c r="B44" s="68"/>
      <c r="C44" s="69" t="s">
        <v>191</v>
      </c>
      <c r="D44" s="70">
        <v>1</v>
      </c>
      <c r="E44" s="71">
        <v>8.3699999999999992</v>
      </c>
      <c r="F44" s="72"/>
      <c r="G44" s="43">
        <f>IF(D44="","",IFERROR(TRUNC(ROUND(D44*E44,2),2),0))</f>
        <v>8.3699999999999992</v>
      </c>
      <c r="J44" s="73"/>
    </row>
    <row r="45" spans="1:22" ht="25.5">
      <c r="A45" s="74" t="s">
        <v>192</v>
      </c>
      <c r="B45" s="75"/>
      <c r="C45" s="69" t="s">
        <v>1</v>
      </c>
      <c r="D45" s="70">
        <v>1</v>
      </c>
      <c r="E45" s="76">
        <v>3.18</v>
      </c>
      <c r="F45" s="42"/>
      <c r="G45" s="43">
        <f t="shared" ref="G45:G63" si="5">IF(D45="","",IFERROR(TRUNC(ROUND(D45*E45,2),2),0))</f>
        <v>3.18</v>
      </c>
      <c r="J45" s="73"/>
    </row>
    <row r="46" spans="1:22" ht="25.5">
      <c r="A46" s="74" t="s">
        <v>193</v>
      </c>
      <c r="B46" s="75"/>
      <c r="C46" s="77" t="s">
        <v>1</v>
      </c>
      <c r="D46" s="78">
        <v>1</v>
      </c>
      <c r="E46" s="79">
        <v>4.46</v>
      </c>
      <c r="F46" s="40"/>
      <c r="G46" s="43">
        <f t="shared" si="5"/>
        <v>4.46</v>
      </c>
      <c r="J46" s="73"/>
    </row>
    <row r="47" spans="1:22" ht="25.5">
      <c r="A47" s="74" t="s">
        <v>195</v>
      </c>
      <c r="B47" s="75"/>
      <c r="C47" s="69" t="s">
        <v>15</v>
      </c>
      <c r="D47" s="70">
        <v>11</v>
      </c>
      <c r="E47" s="79">
        <v>0.8</v>
      </c>
      <c r="F47" s="40"/>
      <c r="G47" s="43">
        <f t="shared" si="5"/>
        <v>8.8000000000000007</v>
      </c>
      <c r="J47" s="73"/>
    </row>
    <row r="48" spans="1:22">
      <c r="A48" s="74" t="s">
        <v>196</v>
      </c>
      <c r="B48" s="75"/>
      <c r="C48" s="69" t="s">
        <v>191</v>
      </c>
      <c r="D48" s="70">
        <v>1</v>
      </c>
      <c r="E48" s="79">
        <v>0.42</v>
      </c>
      <c r="F48" s="40"/>
      <c r="G48" s="43">
        <f t="shared" si="5"/>
        <v>0.42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25.23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10</v>
      </c>
      <c r="F69" s="40"/>
      <c r="G69" s="43">
        <f>IF(D69=0,"",IFERROR(TRUNC(ROUND(D69*E69,2),2),0))</f>
        <v>10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10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9.3000000000000007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9.3000000000000007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142.6</v>
      </c>
      <c r="U75" t="s">
        <v>172</v>
      </c>
      <c r="V75">
        <f>+TRUNC(ROUND(G29+G40+G71+G73+G74,2),2)</f>
        <v>117.37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25.23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1.9099299999999999</v>
      </c>
      <c r="F12" s="40"/>
      <c r="G12" s="41">
        <f>IF(B12="","",IFERROR(TRUNC(ROUND(D12*E12,2),2),0))</f>
        <v>8.1199999999999992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1.9099299999999999</v>
      </c>
      <c r="F13" s="42"/>
      <c r="G13" s="41">
        <f t="shared" ref="G13:G28" si="1">IF(B13="","",IFERROR(TRUNC(ROUND(D13*E13,2),2),0))</f>
        <v>0.95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1.9099299999999999</v>
      </c>
      <c r="F14" s="40"/>
      <c r="G14" s="41">
        <f t="shared" si="1"/>
        <v>0.28999999999999998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1</v>
      </c>
      <c r="C15" s="37">
        <v>0.2</v>
      </c>
      <c r="D15" s="38">
        <f t="shared" si="0"/>
        <v>0.2</v>
      </c>
      <c r="E15" s="39">
        <v>1.9099299999999999</v>
      </c>
      <c r="F15" s="40"/>
      <c r="G15" s="41">
        <f t="shared" si="1"/>
        <v>0.38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1.9099299999999999</v>
      </c>
      <c r="F16" s="40"/>
      <c r="G16" s="41">
        <f t="shared" si="1"/>
        <v>0.32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1.9099299999999999</v>
      </c>
      <c r="F17" s="40"/>
      <c r="G17" s="41">
        <f t="shared" si="1"/>
        <v>0.1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1.9099299999999999</v>
      </c>
      <c r="F18" s="40"/>
      <c r="G18" s="41">
        <f t="shared" si="1"/>
        <v>0.28999999999999998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10.45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1.9099299999999999</v>
      </c>
      <c r="F33" s="40"/>
      <c r="G33" s="40">
        <f>IF(B33="","",IFERROR(TRUNC(ROUND(D33*E33,2),2),0))</f>
        <v>8.69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1.9099299999999999</v>
      </c>
      <c r="F34" s="40"/>
      <c r="G34" s="40">
        <f t="shared" ref="G34:G39" si="4">IF(B34="","",IFERROR(TRUNC(ROUND(D34*E34,2),2),0))</f>
        <v>7.83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1.9099299999999999</v>
      </c>
      <c r="F35" s="40"/>
      <c r="G35" s="40">
        <f t="shared" si="4"/>
        <v>7.75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24.27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199</v>
      </c>
      <c r="B44" s="68"/>
      <c r="C44" s="69" t="s">
        <v>191</v>
      </c>
      <c r="D44" s="70">
        <v>1</v>
      </c>
      <c r="E44" s="71">
        <v>1.26</v>
      </c>
      <c r="F44" s="72"/>
      <c r="G44" s="43">
        <f>IF(D44="","",IFERROR(TRUNC(ROUND(D44*E44,2),2),0))</f>
        <v>1.26</v>
      </c>
      <c r="J44" s="73"/>
    </row>
    <row r="45" spans="1:22" ht="25.5">
      <c r="A45" s="74" t="s">
        <v>192</v>
      </c>
      <c r="B45" s="75"/>
      <c r="C45" s="69" t="s">
        <v>1</v>
      </c>
      <c r="D45" s="70">
        <v>1</v>
      </c>
      <c r="E45" s="76">
        <v>3.18</v>
      </c>
      <c r="F45" s="42"/>
      <c r="G45" s="43">
        <f t="shared" ref="G45:G63" si="5">IF(D45="","",IFERROR(TRUNC(ROUND(D45*E45,2),2),0))</f>
        <v>3.18</v>
      </c>
      <c r="J45" s="73"/>
    </row>
    <row r="46" spans="1:22" ht="25.5">
      <c r="A46" s="74" t="s">
        <v>195</v>
      </c>
      <c r="B46" s="75"/>
      <c r="C46" s="77" t="s">
        <v>15</v>
      </c>
      <c r="D46" s="78">
        <v>20</v>
      </c>
      <c r="E46" s="79">
        <v>0.8</v>
      </c>
      <c r="F46" s="40"/>
      <c r="G46" s="43">
        <f t="shared" si="5"/>
        <v>16</v>
      </c>
      <c r="J46" s="73"/>
    </row>
    <row r="47" spans="1:22">
      <c r="A47" s="74" t="s">
        <v>196</v>
      </c>
      <c r="B47" s="75"/>
      <c r="C47" s="69" t="s">
        <v>191</v>
      </c>
      <c r="D47" s="70">
        <v>1</v>
      </c>
      <c r="E47" s="79">
        <v>0.42</v>
      </c>
      <c r="F47" s="40"/>
      <c r="G47" s="43">
        <f t="shared" si="5"/>
        <v>0.42</v>
      </c>
      <c r="J47" s="73"/>
    </row>
    <row r="48" spans="1:22" ht="25.5">
      <c r="A48" s="74" t="s">
        <v>200</v>
      </c>
      <c r="B48" s="75"/>
      <c r="C48" s="69" t="s">
        <v>191</v>
      </c>
      <c r="D48" s="70">
        <v>1</v>
      </c>
      <c r="E48" s="79">
        <v>3.77</v>
      </c>
      <c r="F48" s="40"/>
      <c r="G48" s="43">
        <f t="shared" si="5"/>
        <v>3.77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24.63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61.35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4.5999999999999996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4.5999999999999996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70.55</v>
      </c>
      <c r="U75" t="s">
        <v>172</v>
      </c>
      <c r="V75">
        <f>+TRUNC(ROUND(G29+G40+G71+G73+G74,2),2)</f>
        <v>45.92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24.63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21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0.84667000000000003</v>
      </c>
      <c r="F12" s="40"/>
      <c r="G12" s="41">
        <f>IF(B12="","",IFERROR(TRUNC(ROUND(D12*E12,2),2),0))</f>
        <v>3.6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0.84667000000000003</v>
      </c>
      <c r="F13" s="42"/>
      <c r="G13" s="41">
        <f t="shared" ref="G13:G28" si="1">IF(B13="","",IFERROR(TRUNC(ROUND(D13*E13,2),2),0))</f>
        <v>0.85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0.84667000000000003</v>
      </c>
      <c r="F14" s="40"/>
      <c r="G14" s="41">
        <f t="shared" si="1"/>
        <v>0.25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0.84667000000000003</v>
      </c>
      <c r="F15" s="40"/>
      <c r="G15" s="41">
        <f t="shared" si="1"/>
        <v>0.28999999999999998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0.84667000000000003</v>
      </c>
      <c r="F16" s="40"/>
      <c r="G16" s="41">
        <f t="shared" si="1"/>
        <v>0.08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0.84667000000000003</v>
      </c>
      <c r="F17" s="40"/>
      <c r="G17" s="41">
        <f t="shared" si="1"/>
        <v>0.17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5.24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0.84667000000000003</v>
      </c>
      <c r="F33" s="40"/>
      <c r="G33" s="40">
        <f>IF(B33="","",IFERROR(TRUNC(ROUND(D33*E33,2),2),0))</f>
        <v>3.85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0.84667000000000003</v>
      </c>
      <c r="F34" s="40"/>
      <c r="G34" s="40">
        <f t="shared" ref="G34:G39" si="4">IF(B34="","",IFERROR(TRUNC(ROUND(D34*E34,2),2),0))</f>
        <v>6.94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0.84667000000000003</v>
      </c>
      <c r="F35" s="40"/>
      <c r="G35" s="40">
        <f t="shared" si="4"/>
        <v>3.44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14.23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201</v>
      </c>
      <c r="B44" s="68"/>
      <c r="C44" s="69" t="s">
        <v>1</v>
      </c>
      <c r="D44" s="70">
        <v>1</v>
      </c>
      <c r="E44" s="71">
        <v>933.48</v>
      </c>
      <c r="F44" s="72"/>
      <c r="G44" s="43">
        <f>IF(D44="","",IFERROR(TRUNC(ROUND(D44*E44,2),2),0))</f>
        <v>933.48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988.15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1012.62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25.32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25.32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1063.26</v>
      </c>
      <c r="U75" t="s">
        <v>172</v>
      </c>
      <c r="V75">
        <f>+TRUNC(ROUND(G29+G40+G71+G73+G74,2),2)</f>
        <v>75.11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988.15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0.72853000000000001</v>
      </c>
      <c r="F12" s="40"/>
      <c r="G12" s="41">
        <f>IF(B12="","",IFERROR(TRUNC(ROUND(D12*E12,2),2),0))</f>
        <v>3.1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0.72853000000000001</v>
      </c>
      <c r="F13" s="42"/>
      <c r="G13" s="41">
        <f t="shared" ref="G13:G28" si="1">IF(B13="","",IFERROR(TRUNC(ROUND(D13*E13,2),2),0))</f>
        <v>0.73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0.72853000000000001</v>
      </c>
      <c r="F14" s="40"/>
      <c r="G14" s="41">
        <f t="shared" si="1"/>
        <v>0.22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0.72853000000000001</v>
      </c>
      <c r="F15" s="40"/>
      <c r="G15" s="41">
        <f t="shared" si="1"/>
        <v>0.25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0.72853000000000001</v>
      </c>
      <c r="F16" s="40"/>
      <c r="G16" s="41">
        <f t="shared" si="1"/>
        <v>7.0000000000000007E-2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0.72853000000000001</v>
      </c>
      <c r="F17" s="40"/>
      <c r="G17" s="41">
        <f t="shared" si="1"/>
        <v>0.15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4.5199999999999996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0.72853000000000001</v>
      </c>
      <c r="F33" s="40"/>
      <c r="G33" s="40">
        <f>IF(B33="","",IFERROR(TRUNC(ROUND(D33*E33,2),2),0))</f>
        <v>3.31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0.72853000000000001</v>
      </c>
      <c r="F34" s="40"/>
      <c r="G34" s="40">
        <f t="shared" ref="G34:G39" si="4">IF(B34="","",IFERROR(TRUNC(ROUND(D34*E34,2),2),0))</f>
        <v>5.97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0.72853000000000001</v>
      </c>
      <c r="F35" s="40"/>
      <c r="G35" s="40">
        <f t="shared" si="4"/>
        <v>2.96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12.24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206</v>
      </c>
      <c r="B44" s="68"/>
      <c r="C44" s="69" t="s">
        <v>1</v>
      </c>
      <c r="D44" s="70">
        <v>1</v>
      </c>
      <c r="E44" s="71">
        <v>798.5</v>
      </c>
      <c r="F44" s="72"/>
      <c r="G44" s="43">
        <f>IF(D44="","",IFERROR(TRUNC(ROUND(D44*E44,2),2),0))</f>
        <v>798.5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853.17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874.93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0.03</v>
      </c>
      <c r="G73" s="51">
        <f>TRUNC(ROUND(G72*F73,2),2)</f>
        <v>26.25</v>
      </c>
    </row>
    <row r="74" spans="1:22">
      <c r="A74" s="136"/>
      <c r="B74" s="137"/>
      <c r="C74" s="140" t="s">
        <v>170</v>
      </c>
      <c r="D74" s="112"/>
      <c r="E74" s="112"/>
      <c r="F74" s="86">
        <v>0.03</v>
      </c>
      <c r="G74" s="51">
        <f>TRUNC(ROUND(G72*F74,2),2)</f>
        <v>26.25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927.43</v>
      </c>
      <c r="U75" t="s">
        <v>172</v>
      </c>
      <c r="V75">
        <f>+TRUNC(ROUND(G29+G40+G71+G73+G74,2),2)</f>
        <v>74.260000000000005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853.17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0.55132000000000003</v>
      </c>
      <c r="F12" s="40"/>
      <c r="G12" s="41">
        <f>IF(B12="","",IFERROR(TRUNC(ROUND(D12*E12,2),2),0))</f>
        <v>2.34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0.55132000000000003</v>
      </c>
      <c r="F13" s="42"/>
      <c r="G13" s="41">
        <f t="shared" ref="G13:G28" si="1">IF(B13="","",IFERROR(TRUNC(ROUND(D13*E13,2),2),0))</f>
        <v>0.55000000000000004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0.55132000000000003</v>
      </c>
      <c r="F14" s="40"/>
      <c r="G14" s="41">
        <f t="shared" si="1"/>
        <v>0.17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0.55132000000000003</v>
      </c>
      <c r="F15" s="40"/>
      <c r="G15" s="41">
        <f t="shared" si="1"/>
        <v>0.19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0.55132000000000003</v>
      </c>
      <c r="F16" s="40"/>
      <c r="G16" s="41">
        <f t="shared" si="1"/>
        <v>0.06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0.55132000000000003</v>
      </c>
      <c r="F17" s="40"/>
      <c r="G17" s="41">
        <f t="shared" si="1"/>
        <v>0.11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3.42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0.55132000000000003</v>
      </c>
      <c r="F33" s="40"/>
      <c r="G33" s="40">
        <f>IF(B33="","",IFERROR(TRUNC(ROUND(D33*E33,2),2),0))</f>
        <v>2.5099999999999998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0.55132000000000003</v>
      </c>
      <c r="F34" s="40"/>
      <c r="G34" s="40">
        <f t="shared" ref="G34:G39" si="4">IF(B34="","",IFERROR(TRUNC(ROUND(D34*E34,2),2),0))</f>
        <v>4.5199999999999996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0.55132000000000003</v>
      </c>
      <c r="F35" s="40"/>
      <c r="G35" s="40">
        <f t="shared" si="4"/>
        <v>2.2400000000000002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9.27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207</v>
      </c>
      <c r="B44" s="68"/>
      <c r="C44" s="69" t="s">
        <v>1</v>
      </c>
      <c r="D44" s="70">
        <v>1</v>
      </c>
      <c r="E44" s="71">
        <v>628.55999999999995</v>
      </c>
      <c r="F44" s="72"/>
      <c r="G44" s="43">
        <f>IF(D44="","",IFERROR(TRUNC(ROUND(D44*E44,2),2),0))</f>
        <v>628.55999999999995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683.23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700.92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0.04</v>
      </c>
      <c r="G73" s="51">
        <f>TRUNC(ROUND(G72*F73,2),2)</f>
        <v>28.04</v>
      </c>
    </row>
    <row r="74" spans="1:22">
      <c r="A74" s="136"/>
      <c r="B74" s="137"/>
      <c r="C74" s="140" t="s">
        <v>170</v>
      </c>
      <c r="D74" s="112"/>
      <c r="E74" s="112"/>
      <c r="F74" s="86">
        <v>0.04</v>
      </c>
      <c r="G74" s="51">
        <f>TRUNC(ROUND(G72*F74,2),2)</f>
        <v>28.04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757</v>
      </c>
      <c r="U75" t="s">
        <v>172</v>
      </c>
      <c r="V75">
        <f>+TRUNC(ROUND(G29+G40+G71+G73+G74,2),2)</f>
        <v>73.77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683.23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1.83117</v>
      </c>
      <c r="F12" s="40"/>
      <c r="G12" s="41">
        <f>IF(B12="","",IFERROR(TRUNC(ROUND(D12*E12,2),2),0))</f>
        <v>7.78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1.83117</v>
      </c>
      <c r="F13" s="42"/>
      <c r="G13" s="41">
        <f t="shared" ref="G13:G28" si="1">IF(B13="","",IFERROR(TRUNC(ROUND(D13*E13,2),2),0))</f>
        <v>1.83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1.83117</v>
      </c>
      <c r="F14" s="40"/>
      <c r="G14" s="41">
        <f t="shared" si="1"/>
        <v>0.55000000000000004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1.83117</v>
      </c>
      <c r="F15" s="40"/>
      <c r="G15" s="41">
        <f t="shared" si="1"/>
        <v>0.62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1.83117</v>
      </c>
      <c r="F16" s="40"/>
      <c r="G16" s="41">
        <f t="shared" si="1"/>
        <v>0.18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1.83117</v>
      </c>
      <c r="F17" s="40"/>
      <c r="G17" s="41">
        <f t="shared" si="1"/>
        <v>0.37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11.33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1.83117</v>
      </c>
      <c r="F33" s="40"/>
      <c r="G33" s="40">
        <f>IF(B33="","",IFERROR(TRUNC(ROUND(D33*E33,2),2),0))</f>
        <v>8.33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1.83117</v>
      </c>
      <c r="F34" s="40"/>
      <c r="G34" s="40">
        <f t="shared" ref="G34:G39" si="4">IF(B34="","",IFERROR(TRUNC(ROUND(D34*E34,2),2),0))</f>
        <v>15.02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1.83117</v>
      </c>
      <c r="F35" s="40"/>
      <c r="G35" s="40">
        <f t="shared" si="4"/>
        <v>7.43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30.78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208</v>
      </c>
      <c r="B44" s="68"/>
      <c r="C44" s="69" t="s">
        <v>1</v>
      </c>
      <c r="D44" s="70">
        <v>1</v>
      </c>
      <c r="E44" s="71">
        <v>1118.98</v>
      </c>
      <c r="F44" s="72"/>
      <c r="G44" s="43">
        <f>IF(D44="","",IFERROR(TRUNC(ROUND(D44*E44,2),2),0))</f>
        <v>1118.98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1173.6500000000001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1220.76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30.52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30.52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1281.8</v>
      </c>
      <c r="U75" t="s">
        <v>172</v>
      </c>
      <c r="V75">
        <f>+TRUNC(ROUND(G29+G40+G71+G73+G74,2),2)</f>
        <v>108.15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1173.6500000000001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0.64976999999999996</v>
      </c>
      <c r="F12" s="40"/>
      <c r="G12" s="41">
        <f>IF(B12="","",IFERROR(TRUNC(ROUND(D12*E12,2),2),0))</f>
        <v>2.76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0.64976999999999996</v>
      </c>
      <c r="F13" s="42"/>
      <c r="G13" s="41">
        <f t="shared" ref="G13:G28" si="1">IF(B13="","",IFERROR(TRUNC(ROUND(D13*E13,2),2),0))</f>
        <v>0.65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0.64976999999999996</v>
      </c>
      <c r="F14" s="40"/>
      <c r="G14" s="41">
        <f t="shared" si="1"/>
        <v>0.19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0.64976999999999996</v>
      </c>
      <c r="F15" s="40"/>
      <c r="G15" s="41">
        <f t="shared" si="1"/>
        <v>0.22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0.64976999999999996</v>
      </c>
      <c r="F16" s="40"/>
      <c r="G16" s="41">
        <f t="shared" si="1"/>
        <v>0.06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0.64976999999999996</v>
      </c>
      <c r="F17" s="40"/>
      <c r="G17" s="41">
        <f t="shared" si="1"/>
        <v>0.13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4.01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0.64976999999999996</v>
      </c>
      <c r="F33" s="40"/>
      <c r="G33" s="40">
        <f>IF(B33="","",IFERROR(TRUNC(ROUND(D33*E33,2),2),0))</f>
        <v>2.96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0.64976999999999996</v>
      </c>
      <c r="F34" s="40"/>
      <c r="G34" s="40">
        <f t="shared" ref="G34:G39" si="4">IF(B34="","",IFERROR(TRUNC(ROUND(D34*E34,2),2),0))</f>
        <v>5.33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0.64976999999999996</v>
      </c>
      <c r="F35" s="40"/>
      <c r="G35" s="40">
        <f t="shared" si="4"/>
        <v>2.64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10.93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209</v>
      </c>
      <c r="B44" s="68"/>
      <c r="C44" s="69" t="s">
        <v>1</v>
      </c>
      <c r="D44" s="70">
        <v>1</v>
      </c>
      <c r="E44" s="71">
        <v>1028.6600000000001</v>
      </c>
      <c r="F44" s="72"/>
      <c r="G44" s="43">
        <f>IF(D44="","",IFERROR(TRUNC(ROUND(D44*E44,2),2),0))</f>
        <v>1028.6600000000001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1083.33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1103.27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27.58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27.58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1158.43</v>
      </c>
      <c r="U75" t="s">
        <v>172</v>
      </c>
      <c r="V75">
        <f>+TRUNC(ROUND(G29+G40+G71+G73+G74,2),2)</f>
        <v>75.099999999999994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1083.33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76"/>
  <sheetViews>
    <sheetView view="pageBreakPreview" topLeftCell="A16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</v>
      </c>
      <c r="B7" s="104"/>
      <c r="C7" s="104"/>
      <c r="D7" s="104"/>
      <c r="E7" s="104"/>
      <c r="F7" s="20" t="s">
        <v>106</v>
      </c>
      <c r="G7" s="21" t="s">
        <v>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12.365320000000001</v>
      </c>
      <c r="F12" s="40"/>
      <c r="G12" s="41">
        <f>IF(B12="","",IFERROR(TRUNC(ROUND(D12*E12,2),2),0))</f>
        <v>52.55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12.365320000000001</v>
      </c>
      <c r="F13" s="42"/>
      <c r="G13" s="41">
        <f t="shared" ref="G13:G28" si="1">IF(B13="","",IFERROR(TRUNC(ROUND(D13*E13,2),2),0))</f>
        <v>1.85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4</v>
      </c>
      <c r="C14" s="37">
        <v>0.05</v>
      </c>
      <c r="D14" s="38">
        <f t="shared" si="0"/>
        <v>0.2</v>
      </c>
      <c r="E14" s="39">
        <v>12.365320000000001</v>
      </c>
      <c r="F14" s="40"/>
      <c r="G14" s="41">
        <f t="shared" si="1"/>
        <v>2.4700000000000002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56.87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12.365320000000001</v>
      </c>
      <c r="F33" s="40"/>
      <c r="G33" s="40">
        <f>IF(B33="","",IFERROR(TRUNC(ROUND(D33*E33,2),2),0))</f>
        <v>56.26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12.365320000000001</v>
      </c>
      <c r="F34" s="40"/>
      <c r="G34" s="40">
        <f t="shared" ref="G34:G39" si="4">IF(B34="","",IFERROR(TRUNC(ROUND(D34*E34,2),2),0))</f>
        <v>50.7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12.365320000000001</v>
      </c>
      <c r="F35" s="40"/>
      <c r="G35" s="40">
        <f t="shared" si="4"/>
        <v>100.41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207.37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17.440000000000001</v>
      </c>
      <c r="F69" s="40"/>
      <c r="G69" s="43">
        <f>IF(D69=0,"",IFERROR(TRUNC(ROUND(D69*E69,2),2),0))</f>
        <v>17.440000000000001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17.440000000000001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281.68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21.13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21.13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323.94</v>
      </c>
      <c r="U75" t="s">
        <v>172</v>
      </c>
      <c r="V75">
        <f>+TRUNC(ROUND(G29+G40+G71+G73+G74,2),2)</f>
        <v>323.94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81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0.40364499999999998</v>
      </c>
      <c r="F12" s="40"/>
      <c r="G12" s="41">
        <f>IF(B12="","",IFERROR(TRUNC(ROUND(D12*E12,2),2),0))</f>
        <v>1.72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0.40364499999999998</v>
      </c>
      <c r="F13" s="42"/>
      <c r="G13" s="41">
        <f t="shared" ref="G13:G28" si="1">IF(B13="","",IFERROR(TRUNC(ROUND(D13*E13,2),2),0))</f>
        <v>0.4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0.40364499999999998</v>
      </c>
      <c r="F14" s="40"/>
      <c r="G14" s="41">
        <f t="shared" si="1"/>
        <v>0.12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0.40364499999999998</v>
      </c>
      <c r="F15" s="40"/>
      <c r="G15" s="41">
        <f t="shared" si="1"/>
        <v>0.14000000000000001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0.40364499999999998</v>
      </c>
      <c r="F16" s="40"/>
      <c r="G16" s="41">
        <f t="shared" si="1"/>
        <v>0.04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0.40364499999999998</v>
      </c>
      <c r="F17" s="40"/>
      <c r="G17" s="41">
        <f t="shared" si="1"/>
        <v>0.08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0.40364499999999998</v>
      </c>
      <c r="F33" s="40"/>
      <c r="G33" s="40">
        <f>IF(B33="","",IFERROR(TRUNC(ROUND(D33*E33,2),2),0))</f>
        <v>1.84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0.40364499999999998</v>
      </c>
      <c r="F34" s="40"/>
      <c r="G34" s="40">
        <f t="shared" ref="G34:G39" si="4">IF(B34="","",IFERROR(TRUNC(ROUND(D34*E34,2),2),0))</f>
        <v>3.31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0.40364499999999998</v>
      </c>
      <c r="F35" s="40"/>
      <c r="G35" s="40">
        <f t="shared" si="4"/>
        <v>1.64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6.79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210</v>
      </c>
      <c r="B44" s="68"/>
      <c r="C44" s="69" t="s">
        <v>1</v>
      </c>
      <c r="D44" s="70">
        <v>1</v>
      </c>
      <c r="E44" s="71">
        <v>900</v>
      </c>
      <c r="F44" s="72"/>
      <c r="G44" s="43">
        <f>IF(D44="","",IFERROR(TRUNC(ROUND(D44*E44,2),2),0))</f>
        <v>900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954.67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968.96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0.03</v>
      </c>
      <c r="G73" s="51">
        <f>TRUNC(ROUND(G72*F73,2),2)</f>
        <v>29.07</v>
      </c>
    </row>
    <row r="74" spans="1:22">
      <c r="A74" s="136"/>
      <c r="B74" s="137"/>
      <c r="C74" s="140" t="s">
        <v>170</v>
      </c>
      <c r="D74" s="112"/>
      <c r="E74" s="112"/>
      <c r="F74" s="86">
        <v>0.03</v>
      </c>
      <c r="G74" s="51">
        <f>TRUNC(ROUND(G72*F74,2),2)</f>
        <v>29.07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1027.0999999999999</v>
      </c>
      <c r="U75" t="s">
        <v>172</v>
      </c>
      <c r="V75">
        <f>+TRUNC(ROUND(G29+G40+G71+G73+G74,2),2)</f>
        <v>72.430000000000007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954.67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0.13783000000000001</v>
      </c>
      <c r="F12" s="40"/>
      <c r="G12" s="41">
        <f>IF(B12="","",IFERROR(TRUNC(ROUND(D12*E12,2),2),0))</f>
        <v>0.59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0.13783000000000001</v>
      </c>
      <c r="F13" s="42"/>
      <c r="G13" s="41">
        <f t="shared" ref="G13:G28" si="1">IF(B13="","",IFERROR(TRUNC(ROUND(D13*E13,2),2),0))</f>
        <v>0.14000000000000001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2</v>
      </c>
      <c r="C14" s="37">
        <v>0.15</v>
      </c>
      <c r="D14" s="38">
        <f t="shared" si="0"/>
        <v>0.3</v>
      </c>
      <c r="E14" s="39">
        <v>0.13783000000000001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2</v>
      </c>
      <c r="C15" s="37">
        <v>0.17</v>
      </c>
      <c r="D15" s="38">
        <f t="shared" si="0"/>
        <v>0.34</v>
      </c>
      <c r="E15" s="39">
        <v>0.13783000000000001</v>
      </c>
      <c r="F15" s="40"/>
      <c r="G15" s="41">
        <f t="shared" si="1"/>
        <v>0.05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2</v>
      </c>
      <c r="C16" s="37">
        <v>0.05</v>
      </c>
      <c r="D16" s="38">
        <f t="shared" si="0"/>
        <v>0.1</v>
      </c>
      <c r="E16" s="39">
        <v>0.13783000000000001</v>
      </c>
      <c r="F16" s="40"/>
      <c r="G16" s="41">
        <f t="shared" si="1"/>
        <v>0.01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4</v>
      </c>
      <c r="C17" s="37">
        <v>0.05</v>
      </c>
      <c r="D17" s="38">
        <f t="shared" si="0"/>
        <v>0.2</v>
      </c>
      <c r="E17" s="39">
        <v>0.13783000000000001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0.86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0.13783000000000001</v>
      </c>
      <c r="F33" s="40"/>
      <c r="G33" s="40">
        <f>IF(B33="","",IFERROR(TRUNC(ROUND(D33*E33,2),2),0))</f>
        <v>0.63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0.13783000000000001</v>
      </c>
      <c r="F34" s="40"/>
      <c r="G34" s="40">
        <f t="shared" ref="G34:G39" si="4">IF(B34="","",IFERROR(TRUNC(ROUND(D34*E34,2),2),0))</f>
        <v>1.1299999999999999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0.13783000000000001</v>
      </c>
      <c r="F35" s="40"/>
      <c r="G35" s="40">
        <f t="shared" si="4"/>
        <v>0.56000000000000005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2.3199999999999998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211</v>
      </c>
      <c r="B44" s="68"/>
      <c r="C44" s="69" t="s">
        <v>1</v>
      </c>
      <c r="D44" s="70">
        <v>1</v>
      </c>
      <c r="E44" s="71">
        <v>750</v>
      </c>
      <c r="F44" s="72"/>
      <c r="G44" s="43">
        <f>IF(D44="","",IFERROR(TRUNC(ROUND(D44*E44,2),2),0))</f>
        <v>750</v>
      </c>
      <c r="J44" s="73"/>
    </row>
    <row r="45" spans="1:22" ht="25.5">
      <c r="A45" s="74" t="s">
        <v>202</v>
      </c>
      <c r="B45" s="75"/>
      <c r="C45" s="69" t="s">
        <v>191</v>
      </c>
      <c r="D45" s="70">
        <v>2</v>
      </c>
      <c r="E45" s="76">
        <v>3.65</v>
      </c>
      <c r="F45" s="42"/>
      <c r="G45" s="43">
        <f t="shared" ref="G45:G63" si="5">IF(D45="","",IFERROR(TRUNC(ROUND(D45*E45,2),2),0))</f>
        <v>7.3</v>
      </c>
      <c r="J45" s="73"/>
    </row>
    <row r="46" spans="1:22">
      <c r="A46" s="74" t="s">
        <v>203</v>
      </c>
      <c r="B46" s="75"/>
      <c r="C46" s="77" t="s">
        <v>15</v>
      </c>
      <c r="D46" s="78">
        <v>12</v>
      </c>
      <c r="E46" s="79">
        <v>3.1</v>
      </c>
      <c r="F46" s="40"/>
      <c r="G46" s="43">
        <f t="shared" si="5"/>
        <v>37.200000000000003</v>
      </c>
      <c r="J46" s="73"/>
    </row>
    <row r="47" spans="1:22">
      <c r="A47" s="74" t="s">
        <v>204</v>
      </c>
      <c r="B47" s="75"/>
      <c r="C47" s="69" t="s">
        <v>1</v>
      </c>
      <c r="D47" s="70">
        <v>3</v>
      </c>
      <c r="E47" s="79">
        <v>2.81</v>
      </c>
      <c r="F47" s="40"/>
      <c r="G47" s="43">
        <f t="shared" si="5"/>
        <v>8.43</v>
      </c>
      <c r="J47" s="73"/>
    </row>
    <row r="48" spans="1:22">
      <c r="A48" s="74" t="s">
        <v>205</v>
      </c>
      <c r="B48" s="75"/>
      <c r="C48" s="69" t="s">
        <v>15</v>
      </c>
      <c r="D48" s="70">
        <v>3</v>
      </c>
      <c r="E48" s="79">
        <v>0.57999999999999996</v>
      </c>
      <c r="F48" s="40"/>
      <c r="G48" s="43">
        <f t="shared" si="5"/>
        <v>1.74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804.67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812.85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0.04</v>
      </c>
      <c r="G73" s="51">
        <f>TRUNC(ROUND(G72*F73,2),2)</f>
        <v>32.51</v>
      </c>
    </row>
    <row r="74" spans="1:22">
      <c r="A74" s="136"/>
      <c r="B74" s="137"/>
      <c r="C74" s="140" t="s">
        <v>170</v>
      </c>
      <c r="D74" s="112"/>
      <c r="E74" s="112"/>
      <c r="F74" s="86">
        <v>0.04</v>
      </c>
      <c r="G74" s="51">
        <f>TRUNC(ROUND(G72*F74,2),2)</f>
        <v>32.51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877.87</v>
      </c>
      <c r="U75" t="s">
        <v>172</v>
      </c>
      <c r="V75">
        <f>+TRUNC(ROUND(G29+G40+G71+G73+G74,2),2)</f>
        <v>73.2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804.67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0.98450000000000004</v>
      </c>
      <c r="F12" s="40"/>
      <c r="G12" s="41">
        <f>IF(B12="","",IFERROR(TRUNC(ROUND(D12*E12,2),2),0))</f>
        <v>4.18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0.98450000000000004</v>
      </c>
      <c r="F13" s="42"/>
      <c r="G13" s="41">
        <f t="shared" ref="G13:G28" si="1">IF(B13="","",IFERROR(TRUNC(ROUND(D13*E13,2),2),0))</f>
        <v>0.49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0.98450000000000004</v>
      </c>
      <c r="F14" s="40"/>
      <c r="G14" s="41">
        <f t="shared" si="1"/>
        <v>0.15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1</v>
      </c>
      <c r="C15" s="37">
        <v>0.17</v>
      </c>
      <c r="D15" s="38">
        <f t="shared" si="0"/>
        <v>0.17</v>
      </c>
      <c r="E15" s="39">
        <v>0.98450000000000004</v>
      </c>
      <c r="F15" s="40"/>
      <c r="G15" s="41">
        <f t="shared" si="1"/>
        <v>0.17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1</v>
      </c>
      <c r="C16" s="37">
        <v>0.05</v>
      </c>
      <c r="D16" s="38">
        <f t="shared" si="0"/>
        <v>0.05</v>
      </c>
      <c r="E16" s="39">
        <v>0.98450000000000004</v>
      </c>
      <c r="F16" s="40"/>
      <c r="G16" s="41">
        <f t="shared" si="1"/>
        <v>0.05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0.98450000000000004</v>
      </c>
      <c r="F17" s="40"/>
      <c r="G17" s="41">
        <f t="shared" si="1"/>
        <v>0.15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5.19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0.98450000000000004</v>
      </c>
      <c r="F33" s="40"/>
      <c r="G33" s="40">
        <f>IF(B33="","",IFERROR(TRUNC(ROUND(D33*E33,2),2),0))</f>
        <v>4.4800000000000004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0.98450000000000004</v>
      </c>
      <c r="F34" s="40"/>
      <c r="G34" s="40">
        <f t="shared" ref="G34:G39" si="4">IF(B34="","",IFERROR(TRUNC(ROUND(D34*E34,2),2),0))</f>
        <v>4.04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0.98450000000000004</v>
      </c>
      <c r="F35" s="40"/>
      <c r="G35" s="40">
        <f t="shared" si="4"/>
        <v>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12.52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38.25">
      <c r="A44" s="67" t="s">
        <v>212</v>
      </c>
      <c r="B44" s="68"/>
      <c r="C44" s="69" t="s">
        <v>1</v>
      </c>
      <c r="D44" s="70">
        <v>1</v>
      </c>
      <c r="E44" s="71">
        <v>170</v>
      </c>
      <c r="F44" s="72"/>
      <c r="G44" s="43">
        <f>IF(D44="","",IFERROR(TRUNC(ROUND(D44*E44,2),2),0))</f>
        <v>170</v>
      </c>
      <c r="J44" s="73"/>
    </row>
    <row r="45" spans="1:22">
      <c r="A45" s="74" t="s">
        <v>213</v>
      </c>
      <c r="B45" s="75"/>
      <c r="C45" s="69" t="s">
        <v>214</v>
      </c>
      <c r="D45" s="70">
        <v>0.17</v>
      </c>
      <c r="E45" s="76">
        <v>100</v>
      </c>
      <c r="F45" s="42"/>
      <c r="G45" s="43">
        <f t="shared" ref="G45:G63" si="5">IF(D45="","",IFERROR(TRUNC(ROUND(D45*E45,2),2),0))</f>
        <v>17</v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187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0.32</v>
      </c>
      <c r="F69" s="40"/>
      <c r="G69" s="43">
        <f>IF(D69=0,"",IFERROR(TRUNC(ROUND(D69*E69,2),2),0))</f>
        <v>0.32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0.32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205.03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15.38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15.38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235.79</v>
      </c>
      <c r="U75" t="s">
        <v>172</v>
      </c>
      <c r="V75">
        <f>+TRUNC(ROUND(G29+G40+G71+G73+G74,2),2)</f>
        <v>48.79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187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0.57101000000000002</v>
      </c>
      <c r="F12" s="40"/>
      <c r="G12" s="41">
        <f>IF(B12="","",IFERROR(TRUNC(ROUND(D12*E12,2),2),0))</f>
        <v>2.4300000000000002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0.57101000000000002</v>
      </c>
      <c r="F13" s="42"/>
      <c r="G13" s="41">
        <f t="shared" ref="G13:G28" si="1">IF(B13="","",IFERROR(TRUNC(ROUND(D13*E13,2),2),0))</f>
        <v>0.09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0.57101000000000002</v>
      </c>
      <c r="F14" s="40"/>
      <c r="G14" s="41">
        <f t="shared" si="1"/>
        <v>0.1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0.57101000000000002</v>
      </c>
      <c r="F15" s="40"/>
      <c r="G15" s="41">
        <f t="shared" si="1"/>
        <v>0.03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0.57101000000000002</v>
      </c>
      <c r="F16" s="40"/>
      <c r="G16" s="41">
        <f t="shared" si="1"/>
        <v>0.09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142</v>
      </c>
      <c r="B17" s="36">
        <v>1</v>
      </c>
      <c r="C17" s="37">
        <v>0.05</v>
      </c>
      <c r="D17" s="38">
        <f t="shared" si="0"/>
        <v>0.05</v>
      </c>
      <c r="E17" s="39">
        <v>0.57101000000000002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2.77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0.57101000000000002</v>
      </c>
      <c r="F33" s="40"/>
      <c r="G33" s="40">
        <f>IF(B33="","",IFERROR(TRUNC(ROUND(D33*E33,2),2),0))</f>
        <v>2.6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0.57101000000000002</v>
      </c>
      <c r="F34" s="40"/>
      <c r="G34" s="40">
        <f t="shared" ref="G34:G39" si="4">IF(B34="","",IFERROR(TRUNC(ROUND(D34*E34,2),2),0))</f>
        <v>2.34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0.57101000000000002</v>
      </c>
      <c r="F35" s="40"/>
      <c r="G35" s="40">
        <f t="shared" si="4"/>
        <v>2.3199999999999998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7.26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215</v>
      </c>
      <c r="B44" s="68"/>
      <c r="C44" s="69" t="s">
        <v>1</v>
      </c>
      <c r="D44" s="70">
        <v>2</v>
      </c>
      <c r="E44" s="71">
        <v>5.94</v>
      </c>
      <c r="F44" s="72"/>
      <c r="G44" s="43">
        <f>IF(D44="","",IFERROR(TRUNC(ROUND(D44*E44,2),2),0))</f>
        <v>11.88</v>
      </c>
      <c r="J44" s="73"/>
    </row>
    <row r="45" spans="1:22">
      <c r="A45" s="74" t="s">
        <v>216</v>
      </c>
      <c r="B45" s="75"/>
      <c r="C45" s="69" t="s">
        <v>1</v>
      </c>
      <c r="D45" s="70">
        <v>2</v>
      </c>
      <c r="E45" s="76">
        <v>7</v>
      </c>
      <c r="F45" s="42"/>
      <c r="G45" s="43">
        <f t="shared" ref="G45:G63" si="5">IF(D45="","",IFERROR(TRUNC(ROUND(D45*E45,2),2),0))</f>
        <v>14</v>
      </c>
      <c r="J45" s="73"/>
    </row>
    <row r="46" spans="1:22">
      <c r="A46" s="74" t="s">
        <v>217</v>
      </c>
      <c r="B46" s="75"/>
      <c r="C46" s="77" t="s">
        <v>1</v>
      </c>
      <c r="D46" s="78">
        <v>1</v>
      </c>
      <c r="E46" s="79">
        <v>69.319999999999993</v>
      </c>
      <c r="F46" s="40"/>
      <c r="G46" s="43">
        <f t="shared" si="5"/>
        <v>69.319999999999993</v>
      </c>
      <c r="J46" s="73"/>
    </row>
    <row r="47" spans="1:22" ht="25.5">
      <c r="A47" s="74" t="s">
        <v>218</v>
      </c>
      <c r="B47" s="75"/>
      <c r="C47" s="69" t="s">
        <v>1</v>
      </c>
      <c r="D47" s="70">
        <v>1</v>
      </c>
      <c r="E47" s="79">
        <v>19.55</v>
      </c>
      <c r="F47" s="40"/>
      <c r="G47" s="43">
        <f t="shared" si="5"/>
        <v>19.55</v>
      </c>
      <c r="J47" s="73"/>
    </row>
    <row r="48" spans="1:22" ht="25.5">
      <c r="A48" s="74" t="s">
        <v>219</v>
      </c>
      <c r="B48" s="75"/>
      <c r="C48" s="69" t="s">
        <v>191</v>
      </c>
      <c r="D48" s="70">
        <v>1</v>
      </c>
      <c r="E48" s="79">
        <v>5.19</v>
      </c>
      <c r="F48" s="40"/>
      <c r="G48" s="43">
        <f t="shared" si="5"/>
        <v>5.19</v>
      </c>
      <c r="J48" s="73"/>
    </row>
    <row r="49" spans="1:10" ht="25.5">
      <c r="A49" s="74" t="s">
        <v>220</v>
      </c>
      <c r="B49" s="75"/>
      <c r="C49" s="69" t="s">
        <v>191</v>
      </c>
      <c r="D49" s="70">
        <v>1</v>
      </c>
      <c r="E49" s="79">
        <v>5.88</v>
      </c>
      <c r="F49" s="40"/>
      <c r="G49" s="43">
        <f t="shared" si="5"/>
        <v>5.88</v>
      </c>
      <c r="J49" s="73"/>
    </row>
    <row r="50" spans="1:10" ht="25.5">
      <c r="A50" s="74" t="s">
        <v>221</v>
      </c>
      <c r="B50" s="75"/>
      <c r="C50" s="69" t="s">
        <v>191</v>
      </c>
      <c r="D50" s="70">
        <v>1</v>
      </c>
      <c r="E50" s="79">
        <v>4.24</v>
      </c>
      <c r="F50" s="40"/>
      <c r="G50" s="43">
        <f t="shared" si="5"/>
        <v>4.24</v>
      </c>
      <c r="J50" s="73"/>
    </row>
    <row r="51" spans="1:10" ht="25.5">
      <c r="A51" s="74" t="s">
        <v>222</v>
      </c>
      <c r="B51" s="75"/>
      <c r="C51" s="69" t="s">
        <v>191</v>
      </c>
      <c r="D51" s="70">
        <v>1</v>
      </c>
      <c r="E51" s="79">
        <v>0.65</v>
      </c>
      <c r="F51" s="40"/>
      <c r="G51" s="43">
        <f t="shared" si="5"/>
        <v>0.65</v>
      </c>
      <c r="J51" s="73"/>
    </row>
    <row r="52" spans="1:10">
      <c r="A52" s="74" t="s">
        <v>223</v>
      </c>
      <c r="B52" s="75"/>
      <c r="C52" s="69" t="s">
        <v>1</v>
      </c>
      <c r="D52" s="70">
        <v>1</v>
      </c>
      <c r="E52" s="79">
        <v>1.57</v>
      </c>
      <c r="F52" s="40"/>
      <c r="G52" s="43">
        <f t="shared" si="5"/>
        <v>1.57</v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132.28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144.31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3.61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3.61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151.53</v>
      </c>
      <c r="U75" t="s">
        <v>172</v>
      </c>
      <c r="V75">
        <f>+TRUNC(ROUND(G29+G40+G71+G73+G74,2),2)</f>
        <v>19.25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132.28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0.58085500000000001</v>
      </c>
      <c r="F12" s="40"/>
      <c r="G12" s="41">
        <f>IF(B12="","",IFERROR(TRUNC(ROUND(D12*E12,2),2),0))</f>
        <v>2.4700000000000002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0.58085500000000001</v>
      </c>
      <c r="F13" s="42"/>
      <c r="G13" s="41">
        <f t="shared" ref="G13:G28" si="1">IF(B13="","",IFERROR(TRUNC(ROUND(D13*E13,2),2),0))</f>
        <v>0.09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0.58085500000000001</v>
      </c>
      <c r="F14" s="40"/>
      <c r="G14" s="41">
        <f t="shared" si="1"/>
        <v>0.1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0.58085500000000001</v>
      </c>
      <c r="F15" s="40"/>
      <c r="G15" s="41">
        <f t="shared" si="1"/>
        <v>0.03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0.58085500000000001</v>
      </c>
      <c r="F16" s="40"/>
      <c r="G16" s="41">
        <f t="shared" si="1"/>
        <v>0.09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142</v>
      </c>
      <c r="B17" s="36">
        <v>1</v>
      </c>
      <c r="C17" s="37">
        <v>0.05</v>
      </c>
      <c r="D17" s="38">
        <f t="shared" si="0"/>
        <v>0.05</v>
      </c>
      <c r="E17" s="39">
        <v>0.58085500000000001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2.81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0.58085500000000001</v>
      </c>
      <c r="F33" s="40"/>
      <c r="G33" s="40">
        <f>IF(B33="","",IFERROR(TRUNC(ROUND(D33*E33,2),2),0))</f>
        <v>2.64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0.58085500000000001</v>
      </c>
      <c r="F34" s="40"/>
      <c r="G34" s="40">
        <f t="shared" ref="G34:G39" si="4">IF(B34="","",IFERROR(TRUNC(ROUND(D34*E34,2),2),0))</f>
        <v>2.38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0.58085500000000001</v>
      </c>
      <c r="F35" s="40"/>
      <c r="G35" s="40">
        <f t="shared" si="4"/>
        <v>2.36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7.38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215</v>
      </c>
      <c r="B44" s="68"/>
      <c r="C44" s="69" t="s">
        <v>1</v>
      </c>
      <c r="D44" s="70">
        <v>2</v>
      </c>
      <c r="E44" s="71">
        <v>5.94</v>
      </c>
      <c r="F44" s="72"/>
      <c r="G44" s="43">
        <f>IF(D44="","",IFERROR(TRUNC(ROUND(D44*E44,2),2),0))</f>
        <v>11.88</v>
      </c>
      <c r="J44" s="73"/>
    </row>
    <row r="45" spans="1:22">
      <c r="A45" s="74" t="s">
        <v>216</v>
      </c>
      <c r="B45" s="75"/>
      <c r="C45" s="69" t="s">
        <v>1</v>
      </c>
      <c r="D45" s="70">
        <v>2</v>
      </c>
      <c r="E45" s="76">
        <v>7</v>
      </c>
      <c r="F45" s="42"/>
      <c r="G45" s="43">
        <f t="shared" ref="G45:G63" si="5">IF(D45="","",IFERROR(TRUNC(ROUND(D45*E45,2),2),0))</f>
        <v>14</v>
      </c>
      <c r="J45" s="73"/>
    </row>
    <row r="46" spans="1:22">
      <c r="A46" s="74" t="s">
        <v>224</v>
      </c>
      <c r="B46" s="75"/>
      <c r="C46" s="77" t="s">
        <v>1</v>
      </c>
      <c r="D46" s="78">
        <v>1</v>
      </c>
      <c r="E46" s="79">
        <v>73</v>
      </c>
      <c r="F46" s="40"/>
      <c r="G46" s="43">
        <f t="shared" si="5"/>
        <v>73</v>
      </c>
      <c r="J46" s="73"/>
    </row>
    <row r="47" spans="1:22" ht="25.5">
      <c r="A47" s="74" t="s">
        <v>218</v>
      </c>
      <c r="B47" s="75"/>
      <c r="C47" s="69" t="s">
        <v>1</v>
      </c>
      <c r="D47" s="70">
        <v>1</v>
      </c>
      <c r="E47" s="79">
        <v>19.55</v>
      </c>
      <c r="F47" s="40"/>
      <c r="G47" s="43">
        <f t="shared" si="5"/>
        <v>19.55</v>
      </c>
      <c r="J47" s="73"/>
    </row>
    <row r="48" spans="1:22" ht="25.5">
      <c r="A48" s="74" t="s">
        <v>219</v>
      </c>
      <c r="B48" s="75"/>
      <c r="C48" s="69" t="s">
        <v>191</v>
      </c>
      <c r="D48" s="70">
        <v>1</v>
      </c>
      <c r="E48" s="79">
        <v>5.19</v>
      </c>
      <c r="F48" s="40"/>
      <c r="G48" s="43">
        <f t="shared" si="5"/>
        <v>5.19</v>
      </c>
      <c r="J48" s="73"/>
    </row>
    <row r="49" spans="1:10" ht="25.5">
      <c r="A49" s="74" t="s">
        <v>220</v>
      </c>
      <c r="B49" s="75"/>
      <c r="C49" s="69" t="s">
        <v>191</v>
      </c>
      <c r="D49" s="70">
        <v>1</v>
      </c>
      <c r="E49" s="79">
        <v>5.88</v>
      </c>
      <c r="F49" s="40"/>
      <c r="G49" s="43">
        <f t="shared" si="5"/>
        <v>5.88</v>
      </c>
      <c r="J49" s="73"/>
    </row>
    <row r="50" spans="1:10" ht="25.5">
      <c r="A50" s="74" t="s">
        <v>221</v>
      </c>
      <c r="B50" s="75"/>
      <c r="C50" s="69" t="s">
        <v>191</v>
      </c>
      <c r="D50" s="70">
        <v>1</v>
      </c>
      <c r="E50" s="79">
        <v>4.24</v>
      </c>
      <c r="F50" s="40"/>
      <c r="G50" s="43">
        <f t="shared" si="5"/>
        <v>4.24</v>
      </c>
      <c r="J50" s="73"/>
    </row>
    <row r="51" spans="1:10" ht="25.5">
      <c r="A51" s="74" t="s">
        <v>222</v>
      </c>
      <c r="B51" s="75"/>
      <c r="C51" s="69" t="s">
        <v>191</v>
      </c>
      <c r="D51" s="70">
        <v>1</v>
      </c>
      <c r="E51" s="79">
        <v>0.65</v>
      </c>
      <c r="F51" s="40"/>
      <c r="G51" s="43">
        <f t="shared" si="5"/>
        <v>0.65</v>
      </c>
      <c r="J51" s="73"/>
    </row>
    <row r="52" spans="1:10">
      <c r="A52" s="74" t="s">
        <v>223</v>
      </c>
      <c r="B52" s="75"/>
      <c r="C52" s="69" t="s">
        <v>1</v>
      </c>
      <c r="D52" s="70">
        <v>1</v>
      </c>
      <c r="E52" s="79">
        <v>1.57</v>
      </c>
      <c r="F52" s="40"/>
      <c r="G52" s="43">
        <f t="shared" si="5"/>
        <v>1.57</v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135.96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148.15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3.7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3.7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155.55000000000001</v>
      </c>
      <c r="U75" t="s">
        <v>172</v>
      </c>
      <c r="V75">
        <f>+TRUNC(ROUND(G29+G40+G71+G73+G74,2),2)</f>
        <v>19.59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135.96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0.443025</v>
      </c>
      <c r="F12" s="40"/>
      <c r="G12" s="41">
        <f>IF(B12="","",IFERROR(TRUNC(ROUND(D12*E12,2),2),0))</f>
        <v>1.88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0.443025</v>
      </c>
      <c r="F13" s="42"/>
      <c r="G13" s="41">
        <f t="shared" ref="G13:G28" si="1">IF(B13="","",IFERROR(TRUNC(ROUND(D13*E13,2),2),0))</f>
        <v>0.13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0.443025</v>
      </c>
      <c r="F14" s="40"/>
      <c r="G14" s="41">
        <f t="shared" si="1"/>
        <v>0.08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0.443025</v>
      </c>
      <c r="F15" s="40"/>
      <c r="G15" s="41">
        <f t="shared" si="1"/>
        <v>0.04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0.443025</v>
      </c>
      <c r="F16" s="40"/>
      <c r="G16" s="41">
        <f t="shared" si="1"/>
        <v>7.0000000000000007E-2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2.2000000000000002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0.443025</v>
      </c>
      <c r="F33" s="40"/>
      <c r="G33" s="40">
        <f>IF(B33="","",IFERROR(TRUNC(ROUND(D33*E33,2),2),0))</f>
        <v>2.02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0.443025</v>
      </c>
      <c r="F34" s="40"/>
      <c r="G34" s="40">
        <f t="shared" ref="G34:G39" si="4">IF(B34="","",IFERROR(TRUNC(ROUND(D34*E34,2),2),0))</f>
        <v>1.82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0.443025</v>
      </c>
      <c r="F35" s="40"/>
      <c r="G35" s="40">
        <f t="shared" si="4"/>
        <v>1.8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5.64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225</v>
      </c>
      <c r="B44" s="68"/>
      <c r="C44" s="69" t="s">
        <v>1</v>
      </c>
      <c r="D44" s="70">
        <v>1</v>
      </c>
      <c r="E44" s="71">
        <v>5.45</v>
      </c>
      <c r="F44" s="72"/>
      <c r="G44" s="43">
        <f>IF(D44="","",IFERROR(TRUNC(ROUND(D44*E44,2),2),0))</f>
        <v>5.45</v>
      </c>
      <c r="J44" s="73"/>
    </row>
    <row r="45" spans="1:22" ht="25.5">
      <c r="A45" s="74" t="s">
        <v>226</v>
      </c>
      <c r="B45" s="75"/>
      <c r="C45" s="69" t="s">
        <v>1</v>
      </c>
      <c r="D45" s="70">
        <v>1</v>
      </c>
      <c r="E45" s="76">
        <v>3.8</v>
      </c>
      <c r="F45" s="42"/>
      <c r="G45" s="43">
        <f t="shared" ref="G45:G63" si="5">IF(D45="","",IFERROR(TRUNC(ROUND(D45*E45,2),2),0))</f>
        <v>3.8</v>
      </c>
      <c r="J45" s="73"/>
    </row>
    <row r="46" spans="1:22">
      <c r="A46" s="74" t="s">
        <v>227</v>
      </c>
      <c r="B46" s="75"/>
      <c r="C46" s="77" t="s">
        <v>15</v>
      </c>
      <c r="D46" s="78">
        <v>2</v>
      </c>
      <c r="E46" s="79">
        <v>0.23</v>
      </c>
      <c r="F46" s="40"/>
      <c r="G46" s="43">
        <f t="shared" si="5"/>
        <v>0.46</v>
      </c>
      <c r="J46" s="73"/>
    </row>
    <row r="47" spans="1:22">
      <c r="A47" s="74" t="s">
        <v>228</v>
      </c>
      <c r="B47" s="75"/>
      <c r="C47" s="69" t="s">
        <v>1</v>
      </c>
      <c r="D47" s="70">
        <v>1</v>
      </c>
      <c r="E47" s="79">
        <v>3.2</v>
      </c>
      <c r="F47" s="40"/>
      <c r="G47" s="43">
        <f t="shared" si="5"/>
        <v>3.2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12.91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3.47</v>
      </c>
      <c r="F69" s="40"/>
      <c r="G69" s="43">
        <f>IF(D69=0,"",IFERROR(TRUNC(ROUND(D69*E69,2),2),0))</f>
        <v>3.47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3.47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24.22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1.82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1.82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27.86</v>
      </c>
      <c r="U75" t="s">
        <v>172</v>
      </c>
      <c r="V75">
        <f>+TRUNC(ROUND(G29+G40+G71+G73+G74,2),2)</f>
        <v>14.95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12.91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0.47255999999999998</v>
      </c>
      <c r="F12" s="40"/>
      <c r="G12" s="41">
        <f>IF(B12="","",IFERROR(TRUNC(ROUND(D12*E12,2),2),0))</f>
        <v>2.0099999999999998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0.47255999999999998</v>
      </c>
      <c r="F13" s="42"/>
      <c r="G13" s="41">
        <f t="shared" ref="G13:G28" si="1">IF(B13="","",IFERROR(TRUNC(ROUND(D13*E13,2),2),0))</f>
        <v>0.14000000000000001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0.47255999999999998</v>
      </c>
      <c r="F14" s="40"/>
      <c r="G14" s="41">
        <f t="shared" si="1"/>
        <v>0.08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0.47255999999999998</v>
      </c>
      <c r="F15" s="40"/>
      <c r="G15" s="41">
        <f t="shared" si="1"/>
        <v>0.05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0.47255999999999998</v>
      </c>
      <c r="F16" s="40"/>
      <c r="G16" s="41">
        <f t="shared" si="1"/>
        <v>7.0000000000000007E-2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2.35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0.47255999999999998</v>
      </c>
      <c r="F33" s="40"/>
      <c r="G33" s="40">
        <f>IF(B33="","",IFERROR(TRUNC(ROUND(D33*E33,2),2),0))</f>
        <v>2.15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0.47255999999999998</v>
      </c>
      <c r="F34" s="40"/>
      <c r="G34" s="40">
        <f t="shared" ref="G34:G39" si="4">IF(B34="","",IFERROR(TRUNC(ROUND(D34*E34,2),2),0))</f>
        <v>1.94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0.47255999999999998</v>
      </c>
      <c r="F35" s="40"/>
      <c r="G35" s="40">
        <f t="shared" si="4"/>
        <v>1.92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6.01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225</v>
      </c>
      <c r="B44" s="68"/>
      <c r="C44" s="69" t="s">
        <v>1</v>
      </c>
      <c r="D44" s="70">
        <v>2</v>
      </c>
      <c r="E44" s="71">
        <v>5.45</v>
      </c>
      <c r="F44" s="72"/>
      <c r="G44" s="43">
        <f>IF(D44="","",IFERROR(TRUNC(ROUND(D44*E44,2),2),0))</f>
        <v>10.9</v>
      </c>
      <c r="J44" s="73"/>
    </row>
    <row r="45" spans="1:22" ht="25.5">
      <c r="A45" s="74" t="s">
        <v>229</v>
      </c>
      <c r="B45" s="75"/>
      <c r="C45" s="69" t="s">
        <v>1</v>
      </c>
      <c r="D45" s="70">
        <v>1</v>
      </c>
      <c r="E45" s="76">
        <v>3.8</v>
      </c>
      <c r="F45" s="42"/>
      <c r="G45" s="43">
        <f t="shared" ref="G45:G63" si="5">IF(D45="","",IFERROR(TRUNC(ROUND(D45*E45,2),2),0))</f>
        <v>3.8</v>
      </c>
      <c r="J45" s="73"/>
    </row>
    <row r="46" spans="1:22">
      <c r="A46" s="74" t="s">
        <v>227</v>
      </c>
      <c r="B46" s="75"/>
      <c r="C46" s="77" t="s">
        <v>15</v>
      </c>
      <c r="D46" s="78">
        <v>4</v>
      </c>
      <c r="E46" s="79">
        <v>0.23</v>
      </c>
      <c r="F46" s="40"/>
      <c r="G46" s="43">
        <f t="shared" si="5"/>
        <v>0.92</v>
      </c>
      <c r="J46" s="73"/>
    </row>
    <row r="47" spans="1:22">
      <c r="A47" s="74" t="s">
        <v>228</v>
      </c>
      <c r="B47" s="75"/>
      <c r="C47" s="69" t="s">
        <v>1</v>
      </c>
      <c r="D47" s="70">
        <v>1</v>
      </c>
      <c r="E47" s="79">
        <v>3.2</v>
      </c>
      <c r="F47" s="40"/>
      <c r="G47" s="43">
        <f t="shared" si="5"/>
        <v>3.2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18.82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4.3899999999999997</v>
      </c>
      <c r="F69" s="40"/>
      <c r="G69" s="43">
        <f>IF(D69=0,"",IFERROR(TRUNC(ROUND(D69*E69,2),2),0))</f>
        <v>4.3899999999999997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4.3899999999999997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31.57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2.37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2.37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36.31</v>
      </c>
      <c r="U75" t="s">
        <v>172</v>
      </c>
      <c r="V75">
        <f>+TRUNC(ROUND(G29+G40+G71+G73+G74,2),2)</f>
        <v>17.489999999999998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18.82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0.20674500000000001</v>
      </c>
      <c r="F12" s="40"/>
      <c r="G12" s="41">
        <f>IF(B12="","",IFERROR(TRUNC(ROUND(D12*E12,2),2),0))</f>
        <v>0.88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2</v>
      </c>
      <c r="C13" s="37">
        <v>0.5</v>
      </c>
      <c r="D13" s="38">
        <f t="shared" ref="D13:D28" si="0">IF(B13="","",IFERROR(ROUND(B13*C13,5),0))</f>
        <v>1</v>
      </c>
      <c r="E13" s="39">
        <v>0.20674500000000001</v>
      </c>
      <c r="F13" s="42"/>
      <c r="G13" s="41">
        <f t="shared" ref="G13:G28" si="1">IF(B13="","",IFERROR(TRUNC(ROUND(D13*E13,2),2),0))</f>
        <v>0.21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230</v>
      </c>
      <c r="B14" s="36">
        <v>2</v>
      </c>
      <c r="C14" s="37">
        <v>0.2</v>
      </c>
      <c r="D14" s="38">
        <f t="shared" si="0"/>
        <v>0.4</v>
      </c>
      <c r="E14" s="39">
        <v>0.20674500000000001</v>
      </c>
      <c r="F14" s="40"/>
      <c r="G14" s="41">
        <f t="shared" si="1"/>
        <v>0.08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2</v>
      </c>
      <c r="C15" s="37">
        <v>0.2</v>
      </c>
      <c r="D15" s="38">
        <f t="shared" si="0"/>
        <v>0.4</v>
      </c>
      <c r="E15" s="39">
        <v>0.20674500000000001</v>
      </c>
      <c r="F15" s="40"/>
      <c r="G15" s="41">
        <f t="shared" si="1"/>
        <v>0.08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3</v>
      </c>
      <c r="C16" s="37">
        <v>0.17</v>
      </c>
      <c r="D16" s="38">
        <f t="shared" si="0"/>
        <v>0.51</v>
      </c>
      <c r="E16" s="39">
        <v>0.20674500000000001</v>
      </c>
      <c r="F16" s="40"/>
      <c r="G16" s="41">
        <f t="shared" si="1"/>
        <v>0.11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0.20674500000000001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132</v>
      </c>
      <c r="B18" s="36" t="s">
        <v>231</v>
      </c>
      <c r="C18" s="37">
        <v>2</v>
      </c>
      <c r="D18" s="38" t="str">
        <f t="shared" si="0"/>
        <v/>
      </c>
      <c r="E18" s="39">
        <v>0.20674500000000001</v>
      </c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1.39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0.20674500000000001</v>
      </c>
      <c r="F33" s="40"/>
      <c r="G33" s="40">
        <f>IF(B33="","",IFERROR(TRUNC(ROUND(D33*E33,2),2),0))</f>
        <v>0.94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0.20674500000000001</v>
      </c>
      <c r="F34" s="40"/>
      <c r="G34" s="40">
        <f t="shared" ref="G34:G39" si="4">IF(B34="","",IFERROR(TRUNC(ROUND(D34*E34,2),2),0))</f>
        <v>0.85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0.20674500000000001</v>
      </c>
      <c r="F35" s="40"/>
      <c r="G35" s="40">
        <f t="shared" si="4"/>
        <v>0.84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2.63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200</v>
      </c>
      <c r="B44" s="68"/>
      <c r="C44" s="69" t="s">
        <v>1</v>
      </c>
      <c r="D44" s="70">
        <v>1</v>
      </c>
      <c r="E44" s="71">
        <v>3.77</v>
      </c>
      <c r="F44" s="72"/>
      <c r="G44" s="43">
        <f>IF(D44="","",IFERROR(TRUNC(ROUND(D44*E44,2),2),0))</f>
        <v>3.77</v>
      </c>
      <c r="J44" s="73"/>
    </row>
    <row r="45" spans="1:22">
      <c r="A45" s="74" t="s">
        <v>199</v>
      </c>
      <c r="B45" s="75"/>
      <c r="C45" s="69" t="s">
        <v>191</v>
      </c>
      <c r="D45" s="70">
        <v>1</v>
      </c>
      <c r="E45" s="76">
        <v>1.26</v>
      </c>
      <c r="F45" s="42"/>
      <c r="G45" s="43">
        <f t="shared" ref="G45:G63" si="5">IF(D45="","",IFERROR(TRUNC(ROUND(D45*E45,2),2),0))</f>
        <v>1.26</v>
      </c>
      <c r="J45" s="73"/>
    </row>
    <row r="46" spans="1:22">
      <c r="A46" s="74" t="s">
        <v>232</v>
      </c>
      <c r="B46" s="75"/>
      <c r="C46" s="77" t="s">
        <v>1</v>
      </c>
      <c r="D46" s="78">
        <v>1</v>
      </c>
      <c r="E46" s="79">
        <v>10.5</v>
      </c>
      <c r="F46" s="40"/>
      <c r="G46" s="43">
        <f t="shared" si="5"/>
        <v>10.5</v>
      </c>
      <c r="J46" s="73"/>
    </row>
    <row r="47" spans="1:22" ht="25.5">
      <c r="A47" s="74" t="s">
        <v>233</v>
      </c>
      <c r="B47" s="75"/>
      <c r="C47" s="69" t="s">
        <v>1</v>
      </c>
      <c r="D47" s="70">
        <v>1</v>
      </c>
      <c r="E47" s="79">
        <v>5.88</v>
      </c>
      <c r="F47" s="40"/>
      <c r="G47" s="43">
        <f t="shared" si="5"/>
        <v>5.88</v>
      </c>
      <c r="J47" s="73"/>
    </row>
    <row r="48" spans="1:22">
      <c r="A48" s="74" t="s">
        <v>234</v>
      </c>
      <c r="B48" s="75"/>
      <c r="C48" s="69" t="s">
        <v>1</v>
      </c>
      <c r="D48" s="70">
        <v>1</v>
      </c>
      <c r="E48" s="79">
        <v>2.4900000000000002</v>
      </c>
      <c r="F48" s="40"/>
      <c r="G48" s="43">
        <f t="shared" si="5"/>
        <v>2.4900000000000002</v>
      </c>
      <c r="J48" s="73"/>
    </row>
    <row r="49" spans="1:10">
      <c r="A49" s="74" t="s">
        <v>235</v>
      </c>
      <c r="B49" s="75"/>
      <c r="C49" s="69" t="s">
        <v>1</v>
      </c>
      <c r="D49" s="70">
        <v>1</v>
      </c>
      <c r="E49" s="79">
        <v>1.64</v>
      </c>
      <c r="F49" s="40"/>
      <c r="G49" s="43">
        <f t="shared" si="5"/>
        <v>1.64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25.54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6.24</v>
      </c>
      <c r="F69" s="40"/>
      <c r="G69" s="43">
        <f>IF(D69=0,"",IFERROR(TRUNC(ROUND(D69*E69,2),2),0))</f>
        <v>6.24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6.24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35.799999999999997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2.69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2.69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41.18</v>
      </c>
      <c r="U75" t="s">
        <v>172</v>
      </c>
      <c r="V75">
        <f>+TRUNC(ROUND(G29+G40+G71+G73+G74,2),2)</f>
        <v>15.64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25.54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29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0.187055</v>
      </c>
      <c r="F12" s="40"/>
      <c r="G12" s="41">
        <f>IF(B12="","",IFERROR(TRUNC(ROUND(D12*E12,2),2),0))</f>
        <v>0.79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2</v>
      </c>
      <c r="C13" s="37">
        <v>0.5</v>
      </c>
      <c r="D13" s="38">
        <f t="shared" ref="D13:D28" si="0">IF(B13="","",IFERROR(ROUND(B13*C13,5),0))</f>
        <v>1</v>
      </c>
      <c r="E13" s="39">
        <v>0.187055</v>
      </c>
      <c r="F13" s="42"/>
      <c r="G13" s="41">
        <f t="shared" ref="G13:G28" si="1">IF(B13="","",IFERROR(TRUNC(ROUND(D13*E13,2),2),0))</f>
        <v>0.19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230</v>
      </c>
      <c r="B14" s="36">
        <v>2</v>
      </c>
      <c r="C14" s="37">
        <v>0.2</v>
      </c>
      <c r="D14" s="38">
        <f t="shared" si="0"/>
        <v>0.4</v>
      </c>
      <c r="E14" s="39">
        <v>0.187055</v>
      </c>
      <c r="F14" s="40"/>
      <c r="G14" s="41">
        <f t="shared" si="1"/>
        <v>7.0000000000000007E-2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2</v>
      </c>
      <c r="C15" s="37">
        <v>0.2</v>
      </c>
      <c r="D15" s="38">
        <f t="shared" si="0"/>
        <v>0.4</v>
      </c>
      <c r="E15" s="39">
        <v>0.187055</v>
      </c>
      <c r="F15" s="40"/>
      <c r="G15" s="41">
        <f t="shared" si="1"/>
        <v>7.0000000000000007E-2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3</v>
      </c>
      <c r="C16" s="37">
        <v>0.17</v>
      </c>
      <c r="D16" s="38">
        <f t="shared" si="0"/>
        <v>0.51</v>
      </c>
      <c r="E16" s="39">
        <v>0.187055</v>
      </c>
      <c r="F16" s="40"/>
      <c r="G16" s="41">
        <f t="shared" si="1"/>
        <v>0.1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0.187055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1.25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0.187055</v>
      </c>
      <c r="F33" s="40"/>
      <c r="G33" s="40">
        <f>IF(B33="","",IFERROR(TRUNC(ROUND(D33*E33,2),2),0))</f>
        <v>0.85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0.187055</v>
      </c>
      <c r="F34" s="40"/>
      <c r="G34" s="40">
        <f t="shared" ref="G34:G39" si="4">IF(B34="","",IFERROR(TRUNC(ROUND(D34*E34,2),2),0))</f>
        <v>0.77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0.187055</v>
      </c>
      <c r="F35" s="40"/>
      <c r="G35" s="40">
        <f t="shared" si="4"/>
        <v>0.76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2.38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200</v>
      </c>
      <c r="B44" s="68"/>
      <c r="C44" s="69" t="s">
        <v>1</v>
      </c>
      <c r="D44" s="70">
        <v>1</v>
      </c>
      <c r="E44" s="71">
        <v>3.77</v>
      </c>
      <c r="F44" s="72"/>
      <c r="G44" s="43">
        <f>IF(D44="","",IFERROR(TRUNC(ROUND(D44*E44,2),2),0))</f>
        <v>3.77</v>
      </c>
      <c r="J44" s="73"/>
    </row>
    <row r="45" spans="1:22">
      <c r="A45" s="74" t="s">
        <v>199</v>
      </c>
      <c r="B45" s="75"/>
      <c r="C45" s="69" t="s">
        <v>191</v>
      </c>
      <c r="D45" s="70">
        <v>2</v>
      </c>
      <c r="E45" s="76">
        <v>1.26</v>
      </c>
      <c r="F45" s="42"/>
      <c r="G45" s="43">
        <f t="shared" ref="G45:G63" si="5">IF(D45="","",IFERROR(TRUNC(ROUND(D45*E45,2),2),0))</f>
        <v>2.52</v>
      </c>
      <c r="J45" s="73"/>
    </row>
    <row r="46" spans="1:22">
      <c r="A46" s="74" t="s">
        <v>232</v>
      </c>
      <c r="B46" s="75"/>
      <c r="C46" s="77" t="s">
        <v>1</v>
      </c>
      <c r="D46" s="78">
        <v>2</v>
      </c>
      <c r="E46" s="79">
        <v>10.5</v>
      </c>
      <c r="F46" s="40"/>
      <c r="G46" s="43">
        <f t="shared" si="5"/>
        <v>21</v>
      </c>
      <c r="J46" s="73"/>
    </row>
    <row r="47" spans="1:22" ht="25.5">
      <c r="A47" s="74" t="s">
        <v>233</v>
      </c>
      <c r="B47" s="75"/>
      <c r="C47" s="69" t="s">
        <v>1</v>
      </c>
      <c r="D47" s="70">
        <v>2</v>
      </c>
      <c r="E47" s="79">
        <v>5.88</v>
      </c>
      <c r="F47" s="40"/>
      <c r="G47" s="43">
        <f t="shared" si="5"/>
        <v>11.76</v>
      </c>
      <c r="J47" s="73"/>
    </row>
    <row r="48" spans="1:22">
      <c r="A48" s="74" t="s">
        <v>234</v>
      </c>
      <c r="B48" s="75"/>
      <c r="C48" s="69" t="s">
        <v>1</v>
      </c>
      <c r="D48" s="70">
        <v>2</v>
      </c>
      <c r="E48" s="79">
        <v>2.4900000000000002</v>
      </c>
      <c r="F48" s="40"/>
      <c r="G48" s="43">
        <f t="shared" si="5"/>
        <v>4.9800000000000004</v>
      </c>
      <c r="J48" s="73"/>
    </row>
    <row r="49" spans="1:10">
      <c r="A49" s="74" t="s">
        <v>235</v>
      </c>
      <c r="B49" s="75"/>
      <c r="C49" s="69" t="s">
        <v>1</v>
      </c>
      <c r="D49" s="70">
        <v>2</v>
      </c>
      <c r="E49" s="79">
        <v>1.64</v>
      </c>
      <c r="F49" s="40"/>
      <c r="G49" s="43">
        <f t="shared" si="5"/>
        <v>3.28</v>
      </c>
      <c r="J49" s="73"/>
    </row>
    <row r="50" spans="1:10" ht="25.5">
      <c r="A50" s="74" t="s">
        <v>226</v>
      </c>
      <c r="B50" s="75"/>
      <c r="C50" s="69" t="s">
        <v>1</v>
      </c>
      <c r="D50" s="70">
        <v>1</v>
      </c>
      <c r="E50" s="79">
        <v>3.8</v>
      </c>
      <c r="F50" s="40"/>
      <c r="G50" s="43">
        <f t="shared" si="5"/>
        <v>3.8</v>
      </c>
      <c r="J50" s="73"/>
    </row>
    <row r="51" spans="1:10">
      <c r="A51" s="74" t="s">
        <v>225</v>
      </c>
      <c r="B51" s="75"/>
      <c r="C51" s="69" t="s">
        <v>1</v>
      </c>
      <c r="D51" s="70">
        <v>1</v>
      </c>
      <c r="E51" s="79">
        <v>5.45</v>
      </c>
      <c r="F51" s="40"/>
      <c r="G51" s="43">
        <f t="shared" si="5"/>
        <v>5.45</v>
      </c>
      <c r="J51" s="73"/>
    </row>
    <row r="52" spans="1:10">
      <c r="A52" s="74" t="s">
        <v>236</v>
      </c>
      <c r="B52" s="75"/>
      <c r="C52" s="69" t="s">
        <v>15</v>
      </c>
      <c r="D52" s="70">
        <v>2</v>
      </c>
      <c r="E52" s="79">
        <v>0.45</v>
      </c>
      <c r="F52" s="40"/>
      <c r="G52" s="43">
        <f t="shared" si="5"/>
        <v>0.9</v>
      </c>
      <c r="J52" s="73"/>
    </row>
    <row r="53" spans="1:10" ht="25.5">
      <c r="A53" s="74" t="s">
        <v>237</v>
      </c>
      <c r="B53" s="75"/>
      <c r="C53" s="69" t="s">
        <v>1</v>
      </c>
      <c r="D53" s="70">
        <v>1</v>
      </c>
      <c r="E53" s="79">
        <v>1.63</v>
      </c>
      <c r="F53" s="40"/>
      <c r="G53" s="43">
        <f t="shared" si="5"/>
        <v>1.63</v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59.09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11.26</v>
      </c>
      <c r="F69" s="40"/>
      <c r="G69" s="43">
        <f>IF(D69=0,"",IFERROR(TRUNC(ROUND(D69*E69,2),2),0))</f>
        <v>11.26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11.26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73.98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1.85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1.85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77.680000000000007</v>
      </c>
      <c r="U75" t="s">
        <v>172</v>
      </c>
      <c r="V75">
        <f>+TRUNC(ROUND(G29+G40+G71+G73+G74,2),2)</f>
        <v>18.59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59.09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0.32488499999999998</v>
      </c>
      <c r="F12" s="40"/>
      <c r="G12" s="41">
        <f>IF(B12="","",IFERROR(TRUNC(ROUND(D12*E12,2),2),0))</f>
        <v>1.38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0.32488499999999998</v>
      </c>
      <c r="F13" s="42"/>
      <c r="G13" s="41">
        <f t="shared" ref="G13:G28" si="1">IF(B13="","",IFERROR(TRUNC(ROUND(D13*E13,2),2),0))</f>
        <v>0.1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0.32488499999999998</v>
      </c>
      <c r="F14" s="40"/>
      <c r="G14" s="41">
        <f t="shared" si="1"/>
        <v>0.06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0.32488499999999998</v>
      </c>
      <c r="F15" s="40"/>
      <c r="G15" s="41">
        <f t="shared" si="1"/>
        <v>0.03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0.32488499999999998</v>
      </c>
      <c r="F16" s="40"/>
      <c r="G16" s="41">
        <f t="shared" si="1"/>
        <v>0.05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1.62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0.32488499999999998</v>
      </c>
      <c r="F33" s="40"/>
      <c r="G33" s="40">
        <f>IF(B33="","",IFERROR(TRUNC(ROUND(D33*E33,2),2),0))</f>
        <v>1.48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0.32488499999999998</v>
      </c>
      <c r="F34" s="40"/>
      <c r="G34" s="40">
        <f t="shared" ref="G34:G39" si="4">IF(B34="","",IFERROR(TRUNC(ROUND(D34*E34,2),2),0))</f>
        <v>1.33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0.32488499999999998</v>
      </c>
      <c r="F35" s="40"/>
      <c r="G35" s="40">
        <f t="shared" si="4"/>
        <v>1.32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4.13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238</v>
      </c>
      <c r="B44" s="68"/>
      <c r="C44" s="69" t="s">
        <v>239</v>
      </c>
      <c r="D44" s="70">
        <v>1</v>
      </c>
      <c r="E44" s="71">
        <v>7.88</v>
      </c>
      <c r="F44" s="72"/>
      <c r="G44" s="43">
        <f>IF(D44="","",IFERROR(TRUNC(ROUND(D44*E44,2),2),0))</f>
        <v>7.88</v>
      </c>
      <c r="J44" s="73"/>
    </row>
    <row r="45" spans="1:22" ht="25.5">
      <c r="A45" s="74" t="s">
        <v>240</v>
      </c>
      <c r="B45" s="75"/>
      <c r="C45" s="69" t="s">
        <v>239</v>
      </c>
      <c r="D45" s="70">
        <v>1</v>
      </c>
      <c r="E45" s="76">
        <v>3.8</v>
      </c>
      <c r="F45" s="42"/>
      <c r="G45" s="43">
        <f t="shared" ref="G45:G63" si="5">IF(D45="","",IFERROR(TRUNC(ROUND(D45*E45,2),2),0))</f>
        <v>3.8</v>
      </c>
      <c r="J45" s="73"/>
    </row>
    <row r="46" spans="1:22">
      <c r="A46" s="74" t="s">
        <v>241</v>
      </c>
      <c r="B46" s="75"/>
      <c r="C46" s="77" t="s">
        <v>242</v>
      </c>
      <c r="D46" s="78">
        <v>2</v>
      </c>
      <c r="E46" s="79">
        <v>0.23</v>
      </c>
      <c r="F46" s="40"/>
      <c r="G46" s="43">
        <f t="shared" si="5"/>
        <v>0.46</v>
      </c>
      <c r="J46" s="73"/>
    </row>
    <row r="47" spans="1:22">
      <c r="A47" s="74" t="s">
        <v>228</v>
      </c>
      <c r="B47" s="75"/>
      <c r="C47" s="69" t="s">
        <v>243</v>
      </c>
      <c r="D47" s="70">
        <v>1</v>
      </c>
      <c r="E47" s="79">
        <v>3.2</v>
      </c>
      <c r="F47" s="40"/>
      <c r="G47" s="43">
        <f t="shared" si="5"/>
        <v>3.2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15.34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4.26</v>
      </c>
      <c r="F69" s="40"/>
      <c r="G69" s="43">
        <f>IF(D69=0,"",IFERROR(TRUNC(ROUND(D69*E69,2),2),0))</f>
        <v>4.26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4.26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25.35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29.15</v>
      </c>
      <c r="U75" t="s">
        <v>172</v>
      </c>
      <c r="V75">
        <f>+TRUNC(ROUND(G29+G40+G71+G73+G74,2),2)</f>
        <v>13.81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15.34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76"/>
  <sheetViews>
    <sheetView view="pageBreakPreview" topLeftCell="A19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177</v>
      </c>
      <c r="B12" s="36">
        <v>1</v>
      </c>
      <c r="C12" s="37">
        <v>0.15</v>
      </c>
      <c r="D12" s="38">
        <f>IF(B12="","",IFERROR(ROUND(B12*C12,5),0))</f>
        <v>0.15</v>
      </c>
      <c r="E12" s="39">
        <v>0.738375</v>
      </c>
      <c r="F12" s="40"/>
      <c r="G12" s="41">
        <f>IF(B12="","",IFERROR(TRUNC(ROUND(D12*E12,2),2),0))</f>
        <v>0.11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130</v>
      </c>
      <c r="B13" s="36">
        <v>3</v>
      </c>
      <c r="C13" s="37">
        <v>0.05</v>
      </c>
      <c r="D13" s="38">
        <f t="shared" ref="D13:D28" si="0">IF(B13="","",IFERROR(ROUND(B13*C13,5),0))</f>
        <v>0.15</v>
      </c>
      <c r="E13" s="39">
        <v>0.738375</v>
      </c>
      <c r="F13" s="42"/>
      <c r="G13" s="41">
        <f t="shared" ref="G13:G28" si="1">IF(B13="","",IFERROR(TRUNC(ROUND(D13*E13,2),2),0))</f>
        <v>0.11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0.22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0.738375</v>
      </c>
      <c r="F33" s="40"/>
      <c r="G33" s="40">
        <f>IF(B33="","",IFERROR(TRUNC(ROUND(D33*E33,2),2),0))</f>
        <v>3.36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0.738375</v>
      </c>
      <c r="F34" s="40"/>
      <c r="G34" s="40">
        <f t="shared" ref="G34:G39" si="4">IF(B34="","",IFERROR(TRUNC(ROUND(D34*E34,2),2),0))</f>
        <v>3.03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0.738375</v>
      </c>
      <c r="F35" s="40"/>
      <c r="G35" s="40">
        <f t="shared" si="4"/>
        <v>3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9.39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180</v>
      </c>
      <c r="B44" s="68"/>
      <c r="C44" s="69" t="s">
        <v>1</v>
      </c>
      <c r="D44" s="70">
        <v>1</v>
      </c>
      <c r="E44" s="71">
        <v>580</v>
      </c>
      <c r="F44" s="72"/>
      <c r="G44" s="43">
        <f>IF(D44="","",IFERROR(TRUNC(ROUND(D44*E44,2),2),0))</f>
        <v>580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580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594.61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44.6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44.6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683.81</v>
      </c>
      <c r="U75" t="s">
        <v>172</v>
      </c>
      <c r="V75">
        <f>+TRUNC(ROUND(G29+G40+G71+G73+G74,2),2)</f>
        <v>103.81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580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0.33660299999999999</v>
      </c>
      <c r="F12" s="40"/>
      <c r="G12" s="41">
        <f>IF(B12="","",IFERROR(TRUNC(ROUND(D12*E12,2),2),0))</f>
        <v>1.43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0.33660299999999999</v>
      </c>
      <c r="F13" s="42"/>
      <c r="G13" s="41">
        <f t="shared" ref="G13:G28" si="1">IF(B13="","",IFERROR(TRUNC(ROUND(D13*E13,2),2),0))</f>
        <v>0.1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0.33660299999999999</v>
      </c>
      <c r="F14" s="40"/>
      <c r="G14" s="41">
        <f t="shared" si="1"/>
        <v>0.06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0.33660299999999999</v>
      </c>
      <c r="F15" s="40"/>
      <c r="G15" s="41">
        <f t="shared" si="1"/>
        <v>0.03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0.33660299999999999</v>
      </c>
      <c r="F16" s="40"/>
      <c r="G16" s="41">
        <f t="shared" si="1"/>
        <v>0.05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1.67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0.33660299999999999</v>
      </c>
      <c r="F33" s="40"/>
      <c r="G33" s="40">
        <f>IF(B33="","",IFERROR(TRUNC(ROUND(D33*E33,2),2),0))</f>
        <v>1.53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0.33660299999999999</v>
      </c>
      <c r="F34" s="40"/>
      <c r="G34" s="40">
        <f t="shared" ref="G34:G39" si="4">IF(B34="","",IFERROR(TRUNC(ROUND(D34*E34,2),2),0))</f>
        <v>1.38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0.33660299999999999</v>
      </c>
      <c r="F35" s="40"/>
      <c r="G35" s="40">
        <f t="shared" si="4"/>
        <v>1.37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4.28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238</v>
      </c>
      <c r="B44" s="68"/>
      <c r="C44" s="69" t="s">
        <v>239</v>
      </c>
      <c r="D44" s="70">
        <v>2</v>
      </c>
      <c r="E44" s="71">
        <v>7.88</v>
      </c>
      <c r="F44" s="72"/>
      <c r="G44" s="43">
        <f>IF(D44="","",IFERROR(TRUNC(ROUND(D44*E44,2),2),0))</f>
        <v>15.76</v>
      </c>
      <c r="J44" s="73"/>
    </row>
    <row r="45" spans="1:22" ht="25.5">
      <c r="A45" s="74" t="s">
        <v>244</v>
      </c>
      <c r="B45" s="75"/>
      <c r="C45" s="69" t="s">
        <v>239</v>
      </c>
      <c r="D45" s="70">
        <v>1</v>
      </c>
      <c r="E45" s="76">
        <v>3.8</v>
      </c>
      <c r="F45" s="42"/>
      <c r="G45" s="43">
        <f t="shared" ref="G45:G63" si="5">IF(D45="","",IFERROR(TRUNC(ROUND(D45*E45,2),2),0))</f>
        <v>3.8</v>
      </c>
      <c r="J45" s="73"/>
    </row>
    <row r="46" spans="1:22">
      <c r="A46" s="74" t="s">
        <v>241</v>
      </c>
      <c r="B46" s="75"/>
      <c r="C46" s="77" t="s">
        <v>242</v>
      </c>
      <c r="D46" s="78">
        <v>4</v>
      </c>
      <c r="E46" s="79">
        <v>0.23</v>
      </c>
      <c r="F46" s="40"/>
      <c r="G46" s="43">
        <f t="shared" si="5"/>
        <v>0.92</v>
      </c>
      <c r="J46" s="73"/>
    </row>
    <row r="47" spans="1:22">
      <c r="A47" s="74" t="s">
        <v>228</v>
      </c>
      <c r="B47" s="75"/>
      <c r="C47" s="69" t="s">
        <v>243</v>
      </c>
      <c r="D47" s="70">
        <v>1</v>
      </c>
      <c r="E47" s="79">
        <v>3.2</v>
      </c>
      <c r="F47" s="40"/>
      <c r="G47" s="43">
        <f t="shared" si="5"/>
        <v>3.2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23.68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5.97</v>
      </c>
      <c r="F69" s="40"/>
      <c r="G69" s="43">
        <f>IF(D69=0,"",IFERROR(TRUNC(ROUND(D69*E69,2),2),0))</f>
        <v>5.97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5.97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35.6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2.67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2.67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40.94</v>
      </c>
      <c r="U75" t="s">
        <v>172</v>
      </c>
      <c r="V75">
        <f>+TRUNC(ROUND(G29+G40+G71+G73+G74,2),2)</f>
        <v>17.260000000000002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23.68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0.22190599999999999</v>
      </c>
      <c r="F12" s="40"/>
      <c r="G12" s="41">
        <f>IF(B12="","",IFERROR(TRUNC(ROUND(D12*E12,2),2),0))</f>
        <v>0.94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2</v>
      </c>
      <c r="C13" s="37">
        <v>0.5</v>
      </c>
      <c r="D13" s="38">
        <f t="shared" ref="D13:D28" si="0">IF(B13="","",IFERROR(ROUND(B13*C13,5),0))</f>
        <v>1</v>
      </c>
      <c r="E13" s="39">
        <v>0.22190599999999999</v>
      </c>
      <c r="F13" s="42"/>
      <c r="G13" s="41">
        <f t="shared" ref="G13:G28" si="1">IF(B13="","",IFERROR(TRUNC(ROUND(D13*E13,2),2),0))</f>
        <v>0.22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230</v>
      </c>
      <c r="B14" s="36">
        <v>2</v>
      </c>
      <c r="C14" s="37">
        <v>0.2</v>
      </c>
      <c r="D14" s="38">
        <f t="shared" si="0"/>
        <v>0.4</v>
      </c>
      <c r="E14" s="39">
        <v>0.22190599999999999</v>
      </c>
      <c r="F14" s="40"/>
      <c r="G14" s="41">
        <f t="shared" si="1"/>
        <v>0.09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2</v>
      </c>
      <c r="C15" s="37">
        <v>0.2</v>
      </c>
      <c r="D15" s="38">
        <f t="shared" si="0"/>
        <v>0.4</v>
      </c>
      <c r="E15" s="39">
        <v>0.22190599999999999</v>
      </c>
      <c r="F15" s="40"/>
      <c r="G15" s="41">
        <f t="shared" si="1"/>
        <v>0.09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3</v>
      </c>
      <c r="C16" s="37">
        <v>0.17</v>
      </c>
      <c r="D16" s="38">
        <f t="shared" si="0"/>
        <v>0.51</v>
      </c>
      <c r="E16" s="39">
        <v>0.22190599999999999</v>
      </c>
      <c r="F16" s="40"/>
      <c r="G16" s="41">
        <f t="shared" si="1"/>
        <v>0.11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0.22190599999999999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1.48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0.22190599999999999</v>
      </c>
      <c r="F33" s="40"/>
      <c r="G33" s="40">
        <f>IF(B33="","",IFERROR(TRUNC(ROUND(D33*E33,2),2),0))</f>
        <v>1.01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0.22190599999999999</v>
      </c>
      <c r="F34" s="40"/>
      <c r="G34" s="40">
        <f t="shared" ref="G34:G39" si="4">IF(B34="","",IFERROR(TRUNC(ROUND(D34*E34,2),2),0))</f>
        <v>0.91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0.22190599999999999</v>
      </c>
      <c r="F35" s="40"/>
      <c r="G35" s="40">
        <f t="shared" si="4"/>
        <v>0.9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2.82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245</v>
      </c>
      <c r="B44" s="68"/>
      <c r="C44" s="69" t="s">
        <v>1</v>
      </c>
      <c r="D44" s="70">
        <v>1</v>
      </c>
      <c r="E44" s="71">
        <v>3.77</v>
      </c>
      <c r="F44" s="72"/>
      <c r="G44" s="43">
        <f>IF(D44="","",IFERROR(TRUNC(ROUND(D44*E44,2),2),0))</f>
        <v>3.77</v>
      </c>
      <c r="J44" s="73"/>
    </row>
    <row r="45" spans="1:22">
      <c r="A45" s="74" t="s">
        <v>246</v>
      </c>
      <c r="B45" s="75"/>
      <c r="C45" s="69" t="s">
        <v>1</v>
      </c>
      <c r="D45" s="70">
        <v>1</v>
      </c>
      <c r="E45" s="76">
        <v>1.26</v>
      </c>
      <c r="F45" s="42"/>
      <c r="G45" s="43">
        <f t="shared" ref="G45:G63" si="5">IF(D45="","",IFERROR(TRUNC(ROUND(D45*E45,2),2),0))</f>
        <v>1.26</v>
      </c>
      <c r="J45" s="73"/>
    </row>
    <row r="46" spans="1:22">
      <c r="A46" s="74" t="s">
        <v>247</v>
      </c>
      <c r="B46" s="75"/>
      <c r="C46" s="77" t="s">
        <v>1</v>
      </c>
      <c r="D46" s="78">
        <v>1</v>
      </c>
      <c r="E46" s="79">
        <v>10.7</v>
      </c>
      <c r="F46" s="40"/>
      <c r="G46" s="43">
        <f t="shared" si="5"/>
        <v>10.7</v>
      </c>
      <c r="J46" s="73"/>
    </row>
    <row r="47" spans="1:22">
      <c r="A47" s="74" t="s">
        <v>248</v>
      </c>
      <c r="B47" s="75"/>
      <c r="C47" s="69" t="s">
        <v>1</v>
      </c>
      <c r="D47" s="70">
        <v>1</v>
      </c>
      <c r="E47" s="79">
        <v>5.88</v>
      </c>
      <c r="F47" s="40"/>
      <c r="G47" s="43">
        <f t="shared" si="5"/>
        <v>5.88</v>
      </c>
      <c r="J47" s="73"/>
    </row>
    <row r="48" spans="1:22">
      <c r="A48" s="74" t="s">
        <v>234</v>
      </c>
      <c r="B48" s="75"/>
      <c r="C48" s="69" t="s">
        <v>1</v>
      </c>
      <c r="D48" s="70">
        <v>1</v>
      </c>
      <c r="E48" s="79">
        <v>2.4900000000000002</v>
      </c>
      <c r="F48" s="40"/>
      <c r="G48" s="43">
        <f t="shared" si="5"/>
        <v>2.4900000000000002</v>
      </c>
      <c r="J48" s="73"/>
    </row>
    <row r="49" spans="1:10">
      <c r="A49" s="74" t="s">
        <v>235</v>
      </c>
      <c r="B49" s="75"/>
      <c r="C49" s="69" t="s">
        <v>1</v>
      </c>
      <c r="D49" s="70">
        <v>1</v>
      </c>
      <c r="E49" s="79">
        <v>1.64</v>
      </c>
      <c r="F49" s="40"/>
      <c r="G49" s="43">
        <f t="shared" si="5"/>
        <v>1.64</v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25.74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6.29</v>
      </c>
      <c r="F69" s="40"/>
      <c r="G69" s="43">
        <f>IF(D69=0,"",IFERROR(TRUNC(ROUND(D69*E69,2),2),0))</f>
        <v>6.29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6.29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36.33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2.72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2.72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41.77</v>
      </c>
      <c r="U75" t="s">
        <v>172</v>
      </c>
      <c r="V75">
        <f>+TRUNC(ROUND(G29+G40+G71+G73+G74,2),2)</f>
        <v>16.03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25.74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0.30066599999999999</v>
      </c>
      <c r="F12" s="40"/>
      <c r="G12" s="41">
        <f>IF(B12="","",IFERROR(TRUNC(ROUND(D12*E12,2),2),0))</f>
        <v>1.28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2</v>
      </c>
      <c r="C13" s="37">
        <v>0.5</v>
      </c>
      <c r="D13" s="38">
        <f t="shared" ref="D13:D28" si="0">IF(B13="","",IFERROR(ROUND(B13*C13,5),0))</f>
        <v>1</v>
      </c>
      <c r="E13" s="39">
        <v>0.30066599999999999</v>
      </c>
      <c r="F13" s="42"/>
      <c r="G13" s="41">
        <f t="shared" ref="G13:G28" si="1">IF(B13="","",IFERROR(TRUNC(ROUND(D13*E13,2),2),0))</f>
        <v>0.3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230</v>
      </c>
      <c r="B14" s="36">
        <v>2</v>
      </c>
      <c r="C14" s="37">
        <v>0.2</v>
      </c>
      <c r="D14" s="38">
        <f t="shared" si="0"/>
        <v>0.4</v>
      </c>
      <c r="E14" s="39">
        <v>0.30066599999999999</v>
      </c>
      <c r="F14" s="40"/>
      <c r="G14" s="41">
        <f t="shared" si="1"/>
        <v>0.12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187</v>
      </c>
      <c r="B15" s="36">
        <v>2</v>
      </c>
      <c r="C15" s="37">
        <v>0.2</v>
      </c>
      <c r="D15" s="38">
        <f t="shared" si="0"/>
        <v>0.4</v>
      </c>
      <c r="E15" s="39">
        <v>0.30066599999999999</v>
      </c>
      <c r="F15" s="40"/>
      <c r="G15" s="41">
        <f t="shared" si="1"/>
        <v>0.12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3</v>
      </c>
      <c r="C16" s="37">
        <v>0.17</v>
      </c>
      <c r="D16" s="38">
        <f t="shared" si="0"/>
        <v>0.51</v>
      </c>
      <c r="E16" s="39">
        <v>0.30066599999999999</v>
      </c>
      <c r="F16" s="40"/>
      <c r="G16" s="41">
        <f t="shared" si="1"/>
        <v>0.15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0.30066599999999999</v>
      </c>
      <c r="F17" s="40"/>
      <c r="G17" s="41">
        <f t="shared" si="1"/>
        <v>0.05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2.02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0.30066599999999999</v>
      </c>
      <c r="F33" s="40"/>
      <c r="G33" s="40">
        <f>IF(B33="","",IFERROR(TRUNC(ROUND(D33*E33,2),2),0))</f>
        <v>1.37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0.30066599999999999</v>
      </c>
      <c r="F34" s="40"/>
      <c r="G34" s="40">
        <f t="shared" ref="G34:G39" si="4">IF(B34="","",IFERROR(TRUNC(ROUND(D34*E34,2),2),0))</f>
        <v>1.23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0.30066599999999999</v>
      </c>
      <c r="F35" s="40"/>
      <c r="G35" s="40">
        <f t="shared" si="4"/>
        <v>1.22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3.82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249</v>
      </c>
      <c r="B44" s="68"/>
      <c r="C44" s="69" t="s">
        <v>1</v>
      </c>
      <c r="D44" s="70">
        <v>1</v>
      </c>
      <c r="E44" s="71">
        <v>3.77</v>
      </c>
      <c r="F44" s="72"/>
      <c r="G44" s="43">
        <f>IF(D44="","",IFERROR(TRUNC(ROUND(D44*E44,2),2),0))</f>
        <v>3.77</v>
      </c>
      <c r="J44" s="73"/>
    </row>
    <row r="45" spans="1:22">
      <c r="A45" s="74" t="s">
        <v>250</v>
      </c>
      <c r="B45" s="75"/>
      <c r="C45" s="69" t="s">
        <v>1</v>
      </c>
      <c r="D45" s="70">
        <v>2</v>
      </c>
      <c r="E45" s="76">
        <v>1.26</v>
      </c>
      <c r="F45" s="42"/>
      <c r="G45" s="43">
        <f t="shared" ref="G45:G63" si="5">IF(D45="","",IFERROR(TRUNC(ROUND(D45*E45,2),2),0))</f>
        <v>2.52</v>
      </c>
      <c r="J45" s="73"/>
    </row>
    <row r="46" spans="1:22">
      <c r="A46" s="74" t="s">
        <v>247</v>
      </c>
      <c r="B46" s="75"/>
      <c r="C46" s="77" t="s">
        <v>1</v>
      </c>
      <c r="D46" s="78">
        <v>2</v>
      </c>
      <c r="E46" s="79">
        <v>10.7</v>
      </c>
      <c r="F46" s="40"/>
      <c r="G46" s="43">
        <f t="shared" si="5"/>
        <v>21.4</v>
      </c>
      <c r="J46" s="73"/>
    </row>
    <row r="47" spans="1:22">
      <c r="A47" s="74" t="s">
        <v>248</v>
      </c>
      <c r="B47" s="75"/>
      <c r="C47" s="69" t="s">
        <v>1</v>
      </c>
      <c r="D47" s="70">
        <v>2</v>
      </c>
      <c r="E47" s="79">
        <v>5.88</v>
      </c>
      <c r="F47" s="40"/>
      <c r="G47" s="43">
        <f t="shared" si="5"/>
        <v>11.76</v>
      </c>
      <c r="J47" s="73"/>
    </row>
    <row r="48" spans="1:22">
      <c r="A48" s="74" t="s">
        <v>234</v>
      </c>
      <c r="B48" s="75"/>
      <c r="C48" s="69" t="s">
        <v>1</v>
      </c>
      <c r="D48" s="70">
        <v>2</v>
      </c>
      <c r="E48" s="79">
        <v>2.4900000000000002</v>
      </c>
      <c r="F48" s="40"/>
      <c r="G48" s="43">
        <f t="shared" si="5"/>
        <v>4.9800000000000004</v>
      </c>
      <c r="J48" s="73"/>
    </row>
    <row r="49" spans="1:10">
      <c r="A49" s="74" t="s">
        <v>235</v>
      </c>
      <c r="B49" s="75"/>
      <c r="C49" s="69" t="s">
        <v>1</v>
      </c>
      <c r="D49" s="70">
        <v>2</v>
      </c>
      <c r="E49" s="79">
        <v>1.64</v>
      </c>
      <c r="F49" s="40"/>
      <c r="G49" s="43">
        <f t="shared" si="5"/>
        <v>3.28</v>
      </c>
      <c r="J49" s="73"/>
    </row>
    <row r="50" spans="1:10" ht="25.5">
      <c r="A50" s="74" t="s">
        <v>251</v>
      </c>
      <c r="B50" s="75"/>
      <c r="C50" s="69" t="s">
        <v>1</v>
      </c>
      <c r="D50" s="70">
        <v>1</v>
      </c>
      <c r="E50" s="79">
        <v>3.8</v>
      </c>
      <c r="F50" s="40"/>
      <c r="G50" s="43">
        <f t="shared" si="5"/>
        <v>3.8</v>
      </c>
      <c r="J50" s="73"/>
    </row>
    <row r="51" spans="1:10">
      <c r="A51" s="74" t="s">
        <v>252</v>
      </c>
      <c r="B51" s="75"/>
      <c r="C51" s="69" t="s">
        <v>1</v>
      </c>
      <c r="D51" s="70">
        <v>1</v>
      </c>
      <c r="E51" s="79">
        <v>7.88</v>
      </c>
      <c r="F51" s="40"/>
      <c r="G51" s="43">
        <f t="shared" si="5"/>
        <v>7.88</v>
      </c>
      <c r="J51" s="73"/>
    </row>
    <row r="52" spans="1:10">
      <c r="A52" s="74" t="s">
        <v>253</v>
      </c>
      <c r="B52" s="75"/>
      <c r="C52" s="69" t="s">
        <v>15</v>
      </c>
      <c r="D52" s="70">
        <v>2</v>
      </c>
      <c r="E52" s="79">
        <v>0.45</v>
      </c>
      <c r="F52" s="40"/>
      <c r="G52" s="43">
        <f t="shared" si="5"/>
        <v>0.9</v>
      </c>
      <c r="J52" s="73"/>
    </row>
    <row r="53" spans="1:10" ht="25.5">
      <c r="A53" s="74" t="s">
        <v>237</v>
      </c>
      <c r="B53" s="75"/>
      <c r="C53" s="69" t="s">
        <v>1</v>
      </c>
      <c r="D53" s="70">
        <v>1</v>
      </c>
      <c r="E53" s="79">
        <v>1.63</v>
      </c>
      <c r="F53" s="40"/>
      <c r="G53" s="43">
        <f t="shared" si="5"/>
        <v>1.63</v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61.92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</v>
      </c>
      <c r="F69" s="40"/>
      <c r="G69" s="43">
        <f>IF(D69=0,"",IFERROR(TRUNC(ROUND(D69*E69,2),2),0))</f>
        <v>3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70.760000000000005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5.31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5.31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81.38</v>
      </c>
      <c r="U75" t="s">
        <v>172</v>
      </c>
      <c r="V75">
        <f>+TRUNC(ROUND(G29+G40+G71+G73+G74,2),2)</f>
        <v>19.46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61.92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0.12798499999999999</v>
      </c>
      <c r="F12" s="40"/>
      <c r="G12" s="41">
        <f>IF(B12="","",IFERROR(TRUNC(ROUND(D12*E12,2),2),0))</f>
        <v>0.54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0.12798499999999999</v>
      </c>
      <c r="F13" s="42"/>
      <c r="G13" s="41">
        <f t="shared" ref="G13:G28" si="1">IF(B13="","",IFERROR(TRUNC(ROUND(D13*E13,2),2),0))</f>
        <v>0.04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2</v>
      </c>
      <c r="C14" s="37">
        <v>0.17</v>
      </c>
      <c r="D14" s="38">
        <f t="shared" si="0"/>
        <v>0.34</v>
      </c>
      <c r="E14" s="39">
        <v>0.12798499999999999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0.12798499999999999</v>
      </c>
      <c r="F15" s="40"/>
      <c r="G15" s="41">
        <f t="shared" si="1"/>
        <v>0.01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5</v>
      </c>
      <c r="C16" s="37">
        <v>0.05</v>
      </c>
      <c r="D16" s="38">
        <f t="shared" si="0"/>
        <v>0.25</v>
      </c>
      <c r="E16" s="39">
        <v>0.12798499999999999</v>
      </c>
      <c r="F16" s="40"/>
      <c r="G16" s="41">
        <f t="shared" si="1"/>
        <v>0.03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0.66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0.12798499999999999</v>
      </c>
      <c r="F33" s="40"/>
      <c r="G33" s="40">
        <f>IF(B33="","",IFERROR(TRUNC(ROUND(D33*E33,2),2),0))</f>
        <v>0.57999999999999996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0.12798499999999999</v>
      </c>
      <c r="F34" s="40"/>
      <c r="G34" s="40">
        <f t="shared" ref="G34:G39" si="4">IF(B34="","",IFERROR(TRUNC(ROUND(D34*E34,2),2),0))</f>
        <v>1.05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0.12798499999999999</v>
      </c>
      <c r="F35" s="40"/>
      <c r="G35" s="40">
        <f t="shared" si="4"/>
        <v>1.04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2.67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254</v>
      </c>
      <c r="B44" s="68"/>
      <c r="C44" s="69" t="s">
        <v>1</v>
      </c>
      <c r="D44" s="70">
        <v>1</v>
      </c>
      <c r="E44" s="71">
        <v>3.84</v>
      </c>
      <c r="F44" s="72"/>
      <c r="G44" s="43">
        <f>IF(D44="","",IFERROR(TRUNC(ROUND(D44*E44,2),2),0))</f>
        <v>3.84</v>
      </c>
      <c r="J44" s="73"/>
    </row>
    <row r="45" spans="1:22">
      <c r="A45" s="74" t="s">
        <v>255</v>
      </c>
      <c r="B45" s="75"/>
      <c r="C45" s="69" t="s">
        <v>1</v>
      </c>
      <c r="D45" s="70">
        <v>1</v>
      </c>
      <c r="E45" s="76">
        <v>0.44</v>
      </c>
      <c r="F45" s="42"/>
      <c r="G45" s="43">
        <f t="shared" ref="G45:G63" si="5">IF(D45="","",IFERROR(TRUNC(ROUND(D45*E45,2),2),0))</f>
        <v>0.44</v>
      </c>
      <c r="J45" s="73"/>
    </row>
    <row r="46" spans="1:22">
      <c r="A46" s="74" t="s">
        <v>256</v>
      </c>
      <c r="B46" s="75"/>
      <c r="C46" s="77" t="s">
        <v>1</v>
      </c>
      <c r="D46" s="78">
        <v>1</v>
      </c>
      <c r="E46" s="79">
        <v>2.33</v>
      </c>
      <c r="F46" s="40"/>
      <c r="G46" s="43">
        <f t="shared" si="5"/>
        <v>2.33</v>
      </c>
      <c r="J46" s="73"/>
    </row>
    <row r="47" spans="1:22">
      <c r="A47" s="74" t="s">
        <v>227</v>
      </c>
      <c r="B47" s="75"/>
      <c r="C47" s="69" t="s">
        <v>15</v>
      </c>
      <c r="D47" s="70">
        <v>2</v>
      </c>
      <c r="E47" s="79">
        <v>0.23</v>
      </c>
      <c r="F47" s="40"/>
      <c r="G47" s="43">
        <f t="shared" si="5"/>
        <v>0.46</v>
      </c>
      <c r="J47" s="73"/>
    </row>
    <row r="48" spans="1:22">
      <c r="A48" s="74" t="s">
        <v>228</v>
      </c>
      <c r="B48" s="75"/>
      <c r="C48" s="69" t="s">
        <v>1</v>
      </c>
      <c r="D48" s="70">
        <v>1</v>
      </c>
      <c r="E48" s="79">
        <v>3.2</v>
      </c>
      <c r="F48" s="40"/>
      <c r="G48" s="43">
        <f t="shared" si="5"/>
        <v>3.2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10.27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4.12</v>
      </c>
      <c r="F69" s="40"/>
      <c r="G69" s="43">
        <f>IF(D69=0,"",IFERROR(TRUNC(ROUND(D69*E69,2),2),0))</f>
        <v>4.12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4.12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17.72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1.33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1.33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20.38</v>
      </c>
      <c r="U75" t="s">
        <v>172</v>
      </c>
      <c r="V75">
        <f>+TRUNC(ROUND(G29+G40+G71+G73+G74,2),2)</f>
        <v>10.11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10.27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31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0.187055</v>
      </c>
      <c r="F12" s="40"/>
      <c r="G12" s="41">
        <f>IF(B12="","",IFERROR(TRUNC(ROUND(D12*E12,2),2),0))</f>
        <v>0.79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0.187055</v>
      </c>
      <c r="F13" s="42"/>
      <c r="G13" s="41">
        <f t="shared" ref="G13:G28" si="1">IF(B13="","",IFERROR(TRUNC(ROUND(D13*E13,2),2),0))</f>
        <v>0.06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2</v>
      </c>
      <c r="C14" s="37">
        <v>0.17</v>
      </c>
      <c r="D14" s="38">
        <f t="shared" si="0"/>
        <v>0.34</v>
      </c>
      <c r="E14" s="39">
        <v>0.187055</v>
      </c>
      <c r="F14" s="40"/>
      <c r="G14" s="41">
        <f t="shared" si="1"/>
        <v>0.06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0.187055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5</v>
      </c>
      <c r="C16" s="37">
        <v>0.05</v>
      </c>
      <c r="D16" s="38">
        <f t="shared" si="0"/>
        <v>0.25</v>
      </c>
      <c r="E16" s="39">
        <v>0.187055</v>
      </c>
      <c r="F16" s="40"/>
      <c r="G16" s="41">
        <f t="shared" si="1"/>
        <v>0.05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0.98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0.187055</v>
      </c>
      <c r="F33" s="40"/>
      <c r="G33" s="40">
        <f>IF(B33="","",IFERROR(TRUNC(ROUND(D33*E33,2),2),0))</f>
        <v>0.85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0.187055</v>
      </c>
      <c r="F34" s="40"/>
      <c r="G34" s="40">
        <f t="shared" ref="G34:G39" si="4">IF(B34="","",IFERROR(TRUNC(ROUND(D34*E34,2),2),0))</f>
        <v>1.53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0.187055</v>
      </c>
      <c r="F35" s="40"/>
      <c r="G35" s="40">
        <f t="shared" si="4"/>
        <v>1.52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3.9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254</v>
      </c>
      <c r="B44" s="68"/>
      <c r="C44" s="69" t="s">
        <v>1</v>
      </c>
      <c r="D44" s="70">
        <v>1</v>
      </c>
      <c r="E44" s="71">
        <v>3.84</v>
      </c>
      <c r="F44" s="72"/>
      <c r="G44" s="43">
        <f>IF(D44="","",IFERROR(TRUNC(ROUND(D44*E44,2),2),0))</f>
        <v>3.84</v>
      </c>
      <c r="J44" s="73"/>
    </row>
    <row r="45" spans="1:22">
      <c r="A45" s="74" t="s">
        <v>255</v>
      </c>
      <c r="B45" s="75"/>
      <c r="C45" s="69" t="s">
        <v>1</v>
      </c>
      <c r="D45" s="70">
        <v>1</v>
      </c>
      <c r="E45" s="76">
        <v>0.44</v>
      </c>
      <c r="F45" s="42"/>
      <c r="G45" s="43">
        <f t="shared" ref="G45:G63" si="5">IF(D45="","",IFERROR(TRUNC(ROUND(D45*E45,2),2),0))</f>
        <v>0.44</v>
      </c>
      <c r="J45" s="73"/>
    </row>
    <row r="46" spans="1:22">
      <c r="A46" s="74" t="s">
        <v>256</v>
      </c>
      <c r="B46" s="75"/>
      <c r="C46" s="77" t="s">
        <v>1</v>
      </c>
      <c r="D46" s="78">
        <v>1</v>
      </c>
      <c r="E46" s="79">
        <v>2.33</v>
      </c>
      <c r="F46" s="40"/>
      <c r="G46" s="43">
        <f t="shared" si="5"/>
        <v>2.33</v>
      </c>
      <c r="J46" s="73"/>
    </row>
    <row r="47" spans="1:22">
      <c r="A47" s="74" t="s">
        <v>235</v>
      </c>
      <c r="B47" s="75"/>
      <c r="C47" s="69" t="s">
        <v>1</v>
      </c>
      <c r="D47" s="70">
        <v>1</v>
      </c>
      <c r="E47" s="79">
        <v>1.64</v>
      </c>
      <c r="F47" s="40"/>
      <c r="G47" s="43">
        <f t="shared" si="5"/>
        <v>1.64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8.25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3.87</v>
      </c>
      <c r="F69" s="40"/>
      <c r="G69" s="43">
        <f>IF(D69=0,"",IFERROR(TRUNC(ROUND(D69*E69,2),2),0))</f>
        <v>3.87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3.87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1.28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1.28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19.559999999999999</v>
      </c>
      <c r="U75" t="s">
        <v>172</v>
      </c>
      <c r="V75">
        <f>+TRUNC(ROUND(G29+G40+G71+G73+G74,2),2)</f>
        <v>11.31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8.25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0.21659</v>
      </c>
      <c r="F12" s="40"/>
      <c r="G12" s="41">
        <f>IF(B12="","",IFERROR(TRUNC(ROUND(D12*E12,2),2),0))</f>
        <v>0.92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0.21659</v>
      </c>
      <c r="F13" s="42"/>
      <c r="G13" s="41">
        <f t="shared" ref="G13:G28" si="1">IF(B13="","",IFERROR(TRUNC(ROUND(D13*E13,2),2),0))</f>
        <v>0.06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2</v>
      </c>
      <c r="C14" s="37">
        <v>0.17</v>
      </c>
      <c r="D14" s="38">
        <f t="shared" si="0"/>
        <v>0.34</v>
      </c>
      <c r="E14" s="39">
        <v>0.21659</v>
      </c>
      <c r="F14" s="40"/>
      <c r="G14" s="41">
        <f t="shared" si="1"/>
        <v>7.0000000000000007E-2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0.21659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5</v>
      </c>
      <c r="C16" s="37">
        <v>0.05</v>
      </c>
      <c r="D16" s="38">
        <f t="shared" si="0"/>
        <v>0.25</v>
      </c>
      <c r="E16" s="39">
        <v>0.21659</v>
      </c>
      <c r="F16" s="40"/>
      <c r="G16" s="41">
        <f t="shared" si="1"/>
        <v>0.05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1.1200000000000001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0.21659</v>
      </c>
      <c r="F33" s="40"/>
      <c r="G33" s="40">
        <f>IF(B33="","",IFERROR(TRUNC(ROUND(D33*E33,2),2),0))</f>
        <v>0.99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0.21659</v>
      </c>
      <c r="F34" s="40"/>
      <c r="G34" s="40">
        <f t="shared" ref="G34:G39" si="4">IF(B34="","",IFERROR(TRUNC(ROUND(D34*E34,2),2),0))</f>
        <v>1.78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0.21659</v>
      </c>
      <c r="F35" s="40"/>
      <c r="G35" s="40">
        <f t="shared" si="4"/>
        <v>1.76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4.53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254</v>
      </c>
      <c r="B44" s="68"/>
      <c r="C44" s="69" t="s">
        <v>1</v>
      </c>
      <c r="D44" s="70">
        <v>1</v>
      </c>
      <c r="E44" s="71">
        <v>3.84</v>
      </c>
      <c r="F44" s="72"/>
      <c r="G44" s="43">
        <f>IF(D44="","",IFERROR(TRUNC(ROUND(D44*E44,2),2),0))</f>
        <v>3.84</v>
      </c>
      <c r="J44" s="73"/>
    </row>
    <row r="45" spans="1:22">
      <c r="A45" s="74" t="s">
        <v>255</v>
      </c>
      <c r="B45" s="75"/>
      <c r="C45" s="69" t="s">
        <v>1</v>
      </c>
      <c r="D45" s="70">
        <v>2</v>
      </c>
      <c r="E45" s="76">
        <v>0.44</v>
      </c>
      <c r="F45" s="42"/>
      <c r="G45" s="43">
        <f t="shared" ref="G45:G63" si="5">IF(D45="","",IFERROR(TRUNC(ROUND(D45*E45,2),2),0))</f>
        <v>0.88</v>
      </c>
      <c r="J45" s="73"/>
    </row>
    <row r="46" spans="1:22">
      <c r="A46" s="74" t="s">
        <v>256</v>
      </c>
      <c r="B46" s="75"/>
      <c r="C46" s="77" t="s">
        <v>1</v>
      </c>
      <c r="D46" s="78">
        <v>2</v>
      </c>
      <c r="E46" s="79">
        <v>2.33</v>
      </c>
      <c r="F46" s="40"/>
      <c r="G46" s="43">
        <f t="shared" si="5"/>
        <v>4.66</v>
      </c>
      <c r="J46" s="73"/>
    </row>
    <row r="47" spans="1:22">
      <c r="A47" s="74" t="s">
        <v>235</v>
      </c>
      <c r="B47" s="75"/>
      <c r="C47" s="69" t="s">
        <v>1</v>
      </c>
      <c r="D47" s="70">
        <v>2</v>
      </c>
      <c r="E47" s="79">
        <v>1.64</v>
      </c>
      <c r="F47" s="40"/>
      <c r="G47" s="43">
        <f t="shared" si="5"/>
        <v>3.28</v>
      </c>
      <c r="J47" s="73"/>
    </row>
    <row r="48" spans="1:22" ht="25.5">
      <c r="A48" s="74" t="s">
        <v>237</v>
      </c>
      <c r="B48" s="75"/>
      <c r="C48" s="69" t="s">
        <v>1</v>
      </c>
      <c r="D48" s="70">
        <v>1</v>
      </c>
      <c r="E48" s="79">
        <v>1.63</v>
      </c>
      <c r="F48" s="40"/>
      <c r="G48" s="43">
        <f t="shared" si="5"/>
        <v>1.63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14.29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</v>
      </c>
      <c r="F69" s="40"/>
      <c r="G69" s="43">
        <f>IF(D69=0,"",IFERROR(TRUNC(ROUND(D69*E69,2),2),0))</f>
        <v>3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22.94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1.72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1.72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26.38</v>
      </c>
      <c r="U75" t="s">
        <v>172</v>
      </c>
      <c r="V75">
        <f>+TRUNC(ROUND(G29+G40+G71+G73+G74,2),2)</f>
        <v>12.09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14.29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0.23627999999999999</v>
      </c>
      <c r="F12" s="40"/>
      <c r="G12" s="41">
        <f>IF(B12="","",IFERROR(TRUNC(ROUND(D12*E12,2),2),0))</f>
        <v>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0.23627999999999999</v>
      </c>
      <c r="F13" s="42"/>
      <c r="G13" s="41">
        <f t="shared" ref="G13:G28" si="1">IF(B13="","",IFERROR(TRUNC(ROUND(D13*E13,2),2),0))</f>
        <v>0.04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2</v>
      </c>
      <c r="C14" s="37">
        <v>0.17</v>
      </c>
      <c r="D14" s="38">
        <f t="shared" si="0"/>
        <v>0.34</v>
      </c>
      <c r="E14" s="39">
        <v>0.23627999999999999</v>
      </c>
      <c r="F14" s="40"/>
      <c r="G14" s="41">
        <f t="shared" si="1"/>
        <v>0.08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0.23627999999999999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0.23627999999999999</v>
      </c>
      <c r="F16" s="40"/>
      <c r="G16" s="41">
        <f t="shared" si="1"/>
        <v>0.04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1.18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0.23627999999999999</v>
      </c>
      <c r="F33" s="40"/>
      <c r="G33" s="40">
        <f>IF(B33="","",IFERROR(TRUNC(ROUND(D33*E33,2),2),0))</f>
        <v>1.08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0.23627999999999999</v>
      </c>
      <c r="F34" s="40"/>
      <c r="G34" s="40">
        <f t="shared" ref="G34:G39" si="4">IF(B34="","",IFERROR(TRUNC(ROUND(D34*E34,2),2),0))</f>
        <v>0.97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0.23627999999999999</v>
      </c>
      <c r="F35" s="40"/>
      <c r="G35" s="40">
        <f t="shared" si="4"/>
        <v>0.96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257</v>
      </c>
      <c r="B44" s="68"/>
      <c r="C44" s="69" t="s">
        <v>1</v>
      </c>
      <c r="D44" s="70">
        <v>1</v>
      </c>
      <c r="E44" s="71">
        <v>15</v>
      </c>
      <c r="F44" s="72"/>
      <c r="G44" s="43">
        <f>IF(D44="","",IFERROR(TRUNC(ROUND(D44*E44,2),2),0))</f>
        <v>15</v>
      </c>
      <c r="J44" s="73"/>
    </row>
    <row r="45" spans="1:22">
      <c r="A45" s="74" t="s">
        <v>258</v>
      </c>
      <c r="B45" s="75"/>
      <c r="C45" s="69" t="s">
        <v>1</v>
      </c>
      <c r="D45" s="70">
        <v>1</v>
      </c>
      <c r="E45" s="76">
        <v>6</v>
      </c>
      <c r="F45" s="42"/>
      <c r="G45" s="43">
        <f t="shared" ref="G45:G63" si="5">IF(D45="","",IFERROR(TRUNC(ROUND(D45*E45,2),2),0))</f>
        <v>6</v>
      </c>
      <c r="J45" s="73"/>
    </row>
    <row r="46" spans="1:22">
      <c r="A46" s="74" t="s">
        <v>259</v>
      </c>
      <c r="B46" s="75"/>
      <c r="C46" s="77" t="s">
        <v>1</v>
      </c>
      <c r="D46" s="78">
        <v>1</v>
      </c>
      <c r="E46" s="79">
        <v>1.45</v>
      </c>
      <c r="F46" s="40"/>
      <c r="G46" s="43">
        <f t="shared" si="5"/>
        <v>1.45</v>
      </c>
      <c r="J46" s="73"/>
    </row>
    <row r="47" spans="1:22">
      <c r="A47" s="74" t="s">
        <v>260</v>
      </c>
      <c r="B47" s="75"/>
      <c r="C47" s="69" t="s">
        <v>1</v>
      </c>
      <c r="D47" s="70">
        <v>1</v>
      </c>
      <c r="E47" s="79">
        <v>3</v>
      </c>
      <c r="F47" s="40"/>
      <c r="G47" s="43">
        <f t="shared" si="5"/>
        <v>3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25.45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</v>
      </c>
      <c r="F69" s="40"/>
      <c r="G69" s="43">
        <f>IF(D69=0,"",IFERROR(TRUNC(ROUND(D69*E69,2),2),0))</f>
        <v>3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32.64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2.4500000000000002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2.4500000000000002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37.54</v>
      </c>
      <c r="U75" t="s">
        <v>172</v>
      </c>
      <c r="V75">
        <f>+TRUNC(ROUND(G29+G40+G71+G73+G74,2),2)</f>
        <v>12.09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25.45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0.35442000000000001</v>
      </c>
      <c r="F12" s="40"/>
      <c r="G12" s="41">
        <f>IF(B12="","",IFERROR(TRUNC(ROUND(D12*E12,2),2),0))</f>
        <v>1.51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0.35442000000000001</v>
      </c>
      <c r="F13" s="42"/>
      <c r="G13" s="41">
        <f t="shared" ref="G13:G28" si="1">IF(B13="","",IFERROR(TRUNC(ROUND(D13*E13,2),2),0))</f>
        <v>0.05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0.35442000000000001</v>
      </c>
      <c r="F14" s="40"/>
      <c r="G14" s="41">
        <f t="shared" si="1"/>
        <v>0.06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0.35442000000000001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5</v>
      </c>
      <c r="C16" s="37">
        <v>0.05</v>
      </c>
      <c r="D16" s="38">
        <f t="shared" si="0"/>
        <v>0.25</v>
      </c>
      <c r="E16" s="39">
        <v>0.35442000000000001</v>
      </c>
      <c r="F16" s="40"/>
      <c r="G16" s="41">
        <f t="shared" si="1"/>
        <v>0.09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1.73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0.35442000000000001</v>
      </c>
      <c r="F33" s="40"/>
      <c r="G33" s="40">
        <f>IF(B33="","",IFERROR(TRUNC(ROUND(D33*E33,2),2),0))</f>
        <v>1.61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0.35442000000000001</v>
      </c>
      <c r="F34" s="40"/>
      <c r="G34" s="40">
        <f t="shared" ref="G34:G39" si="4">IF(B34="","",IFERROR(TRUNC(ROUND(D34*E34,2),2),0))</f>
        <v>2.91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0.35442000000000001</v>
      </c>
      <c r="F35" s="40"/>
      <c r="G35" s="40">
        <f t="shared" si="4"/>
        <v>2.88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7.4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254</v>
      </c>
      <c r="B44" s="68"/>
      <c r="C44" s="69" t="s">
        <v>1</v>
      </c>
      <c r="D44" s="70">
        <v>2</v>
      </c>
      <c r="E44" s="71">
        <v>3.84</v>
      </c>
      <c r="F44" s="72"/>
      <c r="G44" s="43">
        <f>IF(D44="","",IFERROR(TRUNC(ROUND(D44*E44,2),2),0))</f>
        <v>7.68</v>
      </c>
      <c r="J44" s="73"/>
    </row>
    <row r="45" spans="1:22">
      <c r="A45" s="74" t="s">
        <v>255</v>
      </c>
      <c r="B45" s="75"/>
      <c r="C45" s="69" t="s">
        <v>1</v>
      </c>
      <c r="D45" s="70">
        <v>3</v>
      </c>
      <c r="E45" s="76">
        <v>0.44</v>
      </c>
      <c r="F45" s="42"/>
      <c r="G45" s="43">
        <f t="shared" ref="G45:G63" si="5">IF(D45="","",IFERROR(TRUNC(ROUND(D45*E45,2),2),0))</f>
        <v>1.32</v>
      </c>
      <c r="J45" s="73"/>
    </row>
    <row r="46" spans="1:22">
      <c r="A46" s="74" t="s">
        <v>261</v>
      </c>
      <c r="B46" s="75"/>
      <c r="C46" s="77" t="s">
        <v>1</v>
      </c>
      <c r="D46" s="78">
        <v>1</v>
      </c>
      <c r="E46" s="79">
        <v>6.45</v>
      </c>
      <c r="F46" s="40"/>
      <c r="G46" s="43">
        <f t="shared" si="5"/>
        <v>6.45</v>
      </c>
      <c r="J46" s="73"/>
    </row>
    <row r="47" spans="1:22">
      <c r="A47" s="74" t="s">
        <v>227</v>
      </c>
      <c r="B47" s="75"/>
      <c r="C47" s="69" t="s">
        <v>15</v>
      </c>
      <c r="D47" s="70">
        <v>6</v>
      </c>
      <c r="E47" s="79">
        <v>0.23</v>
      </c>
      <c r="F47" s="40"/>
      <c r="G47" s="43">
        <f t="shared" si="5"/>
        <v>1.38</v>
      </c>
      <c r="J47" s="73"/>
    </row>
    <row r="48" spans="1:22">
      <c r="A48" s="74" t="s">
        <v>236</v>
      </c>
      <c r="B48" s="75"/>
      <c r="C48" s="69" t="s">
        <v>15</v>
      </c>
      <c r="D48" s="70">
        <v>6</v>
      </c>
      <c r="E48" s="79">
        <v>0.45</v>
      </c>
      <c r="F48" s="40"/>
      <c r="G48" s="43">
        <f t="shared" si="5"/>
        <v>2.7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19.53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29.66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2.2200000000000002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2.2200000000000002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34.1</v>
      </c>
      <c r="U75" t="s">
        <v>172</v>
      </c>
      <c r="V75">
        <f>+TRUNC(ROUND(G29+G40+G71+G73+G74,2),2)</f>
        <v>14.57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19.53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0.38395499999999999</v>
      </c>
      <c r="F12" s="40"/>
      <c r="G12" s="41">
        <f>IF(B12="","",IFERROR(TRUNC(ROUND(D12*E12,2),2),0))</f>
        <v>1.63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0.38395499999999999</v>
      </c>
      <c r="F13" s="42"/>
      <c r="G13" s="41">
        <f t="shared" ref="G13:G28" si="1">IF(B13="","",IFERROR(TRUNC(ROUND(D13*E13,2),2),0))</f>
        <v>0.06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0.38395499999999999</v>
      </c>
      <c r="F14" s="40"/>
      <c r="G14" s="41">
        <f t="shared" si="1"/>
        <v>7.0000000000000007E-2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0.38395499999999999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5</v>
      </c>
      <c r="C16" s="37">
        <v>0.05</v>
      </c>
      <c r="D16" s="38">
        <f t="shared" si="0"/>
        <v>0.25</v>
      </c>
      <c r="E16" s="39">
        <v>0.38395499999999999</v>
      </c>
      <c r="F16" s="40"/>
      <c r="G16" s="41">
        <f t="shared" si="1"/>
        <v>0.1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1.88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0.38395499999999999</v>
      </c>
      <c r="F33" s="40"/>
      <c r="G33" s="40">
        <f>IF(B33="","",IFERROR(TRUNC(ROUND(D33*E33,2),2),0))</f>
        <v>1.75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0.38395499999999999</v>
      </c>
      <c r="F34" s="40"/>
      <c r="G34" s="40">
        <f t="shared" ref="G34:G39" si="4">IF(B34="","",IFERROR(TRUNC(ROUND(D34*E34,2),2),0))</f>
        <v>3.15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0.38395499999999999</v>
      </c>
      <c r="F35" s="40"/>
      <c r="G35" s="40">
        <f t="shared" si="4"/>
        <v>3.12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8.02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254</v>
      </c>
      <c r="B44" s="68"/>
      <c r="C44" s="69" t="s">
        <v>1</v>
      </c>
      <c r="D44" s="70">
        <v>2</v>
      </c>
      <c r="E44" s="71">
        <v>3.84</v>
      </c>
      <c r="F44" s="72"/>
      <c r="G44" s="43">
        <f>IF(D44="","",IFERROR(TRUNC(ROUND(D44*E44,2),2),0))</f>
        <v>7.68</v>
      </c>
      <c r="J44" s="73"/>
    </row>
    <row r="45" spans="1:22">
      <c r="A45" s="74" t="s">
        <v>255</v>
      </c>
      <c r="B45" s="75"/>
      <c r="C45" s="69" t="s">
        <v>1</v>
      </c>
      <c r="D45" s="70">
        <v>3</v>
      </c>
      <c r="E45" s="76">
        <v>0.44</v>
      </c>
      <c r="F45" s="42"/>
      <c r="G45" s="43">
        <f t="shared" ref="G45:G63" si="5">IF(D45="","",IFERROR(TRUNC(ROUND(D45*E45,2),2),0))</f>
        <v>1.32</v>
      </c>
      <c r="J45" s="73"/>
    </row>
    <row r="46" spans="1:22">
      <c r="A46" s="74" t="s">
        <v>261</v>
      </c>
      <c r="B46" s="75"/>
      <c r="C46" s="77" t="s">
        <v>1</v>
      </c>
      <c r="D46" s="78">
        <v>1</v>
      </c>
      <c r="E46" s="79">
        <v>6.45</v>
      </c>
      <c r="F46" s="40"/>
      <c r="G46" s="43">
        <f t="shared" si="5"/>
        <v>6.45</v>
      </c>
      <c r="J46" s="73"/>
    </row>
    <row r="47" spans="1:22">
      <c r="A47" s="74" t="s">
        <v>235</v>
      </c>
      <c r="B47" s="75"/>
      <c r="C47" s="69" t="s">
        <v>1</v>
      </c>
      <c r="D47" s="70">
        <v>3</v>
      </c>
      <c r="E47" s="79">
        <v>1.64</v>
      </c>
      <c r="F47" s="40"/>
      <c r="G47" s="43">
        <f t="shared" si="5"/>
        <v>4.92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20.37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31.27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2.35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2.35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35.97</v>
      </c>
      <c r="U75" t="s">
        <v>172</v>
      </c>
      <c r="V75">
        <f>+TRUNC(ROUND(G29+G40+G71+G73+G74,2),2)</f>
        <v>15.6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20.37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0.49225000000000002</v>
      </c>
      <c r="F12" s="40"/>
      <c r="G12" s="41">
        <f>IF(B12="","",IFERROR(TRUNC(ROUND(D12*E12,2),2),0))</f>
        <v>2.09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0.49225000000000002</v>
      </c>
      <c r="F13" s="42"/>
      <c r="G13" s="41">
        <f t="shared" ref="G13:G28" si="1">IF(B13="","",IFERROR(TRUNC(ROUND(D13*E13,2),2),0))</f>
        <v>7.0000000000000007E-2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0.49225000000000002</v>
      </c>
      <c r="F14" s="40"/>
      <c r="G14" s="41">
        <f t="shared" si="1"/>
        <v>0.08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0.49225000000000002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5</v>
      </c>
      <c r="C16" s="37">
        <v>0.05</v>
      </c>
      <c r="D16" s="38">
        <f t="shared" si="0"/>
        <v>0.25</v>
      </c>
      <c r="E16" s="39">
        <v>0.49225000000000002</v>
      </c>
      <c r="F16" s="40"/>
      <c r="G16" s="41">
        <f t="shared" si="1"/>
        <v>0.12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2.38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0.49225000000000002</v>
      </c>
      <c r="F33" s="40"/>
      <c r="G33" s="40">
        <f>IF(B33="","",IFERROR(TRUNC(ROUND(D33*E33,2),2),0))</f>
        <v>2.2400000000000002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0.49225000000000002</v>
      </c>
      <c r="F34" s="40"/>
      <c r="G34" s="40">
        <f t="shared" ref="G34:G39" si="4">IF(B34="","",IFERROR(TRUNC(ROUND(D34*E34,2),2),0))</f>
        <v>4.04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0.49225000000000002</v>
      </c>
      <c r="F35" s="40"/>
      <c r="G35" s="40">
        <f t="shared" si="4"/>
        <v>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10.28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262</v>
      </c>
      <c r="B44" s="68"/>
      <c r="C44" s="69" t="s">
        <v>1</v>
      </c>
      <c r="D44" s="70">
        <v>2</v>
      </c>
      <c r="E44" s="71">
        <v>4.18</v>
      </c>
      <c r="F44" s="72"/>
      <c r="G44" s="43">
        <f>IF(D44="","",IFERROR(TRUNC(ROUND(D44*E44,2),2),0))</f>
        <v>8.36</v>
      </c>
      <c r="J44" s="73"/>
    </row>
    <row r="45" spans="1:22">
      <c r="A45" s="74" t="s">
        <v>255</v>
      </c>
      <c r="B45" s="75"/>
      <c r="C45" s="69" t="s">
        <v>1</v>
      </c>
      <c r="D45" s="70">
        <v>6</v>
      </c>
      <c r="E45" s="76">
        <v>0.44</v>
      </c>
      <c r="F45" s="42"/>
      <c r="G45" s="43">
        <f t="shared" ref="G45:G63" si="5">IF(D45="","",IFERROR(TRUNC(ROUND(D45*E45,2),2),0))</f>
        <v>2.64</v>
      </c>
      <c r="J45" s="73"/>
    </row>
    <row r="46" spans="1:22">
      <c r="A46" s="74" t="s">
        <v>261</v>
      </c>
      <c r="B46" s="75"/>
      <c r="C46" s="77" t="s">
        <v>1</v>
      </c>
      <c r="D46" s="78">
        <v>2</v>
      </c>
      <c r="E46" s="79">
        <v>6.45</v>
      </c>
      <c r="F46" s="40"/>
      <c r="G46" s="43">
        <f t="shared" si="5"/>
        <v>12.9</v>
      </c>
      <c r="J46" s="73"/>
    </row>
    <row r="47" spans="1:22">
      <c r="A47" s="74" t="s">
        <v>235</v>
      </c>
      <c r="B47" s="75"/>
      <c r="C47" s="69" t="s">
        <v>1</v>
      </c>
      <c r="D47" s="70">
        <v>6</v>
      </c>
      <c r="E47" s="79">
        <v>1.64</v>
      </c>
      <c r="F47" s="40"/>
      <c r="G47" s="43">
        <f t="shared" si="5"/>
        <v>9.84</v>
      </c>
      <c r="J47" s="73"/>
    </row>
    <row r="48" spans="1:22" ht="25.5">
      <c r="A48" s="74" t="s">
        <v>237</v>
      </c>
      <c r="B48" s="75"/>
      <c r="C48" s="69" t="s">
        <v>1</v>
      </c>
      <c r="D48" s="70">
        <v>3</v>
      </c>
      <c r="E48" s="79">
        <v>1.63</v>
      </c>
      <c r="F48" s="40"/>
      <c r="G48" s="43">
        <f t="shared" si="5"/>
        <v>4.8899999999999997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38.630000000000003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52.29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3.92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3.92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60.13</v>
      </c>
      <c r="U75" t="s">
        <v>172</v>
      </c>
      <c r="V75">
        <f>+TRUNC(ROUND(G29+G40+G71+G73+G74,2),2)</f>
        <v>21.5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38.630000000000003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177</v>
      </c>
      <c r="B12" s="36">
        <v>1</v>
      </c>
      <c r="C12" s="37">
        <v>0.15</v>
      </c>
      <c r="D12" s="38">
        <f>IF(B12="","",IFERROR(ROUND(B12*C12,5),0))</f>
        <v>0.15</v>
      </c>
      <c r="E12" s="39">
        <v>5.5132000000000003</v>
      </c>
      <c r="F12" s="40"/>
      <c r="G12" s="41">
        <f>IF(B12="","",IFERROR(TRUNC(ROUND(D12*E12,2),2),0))</f>
        <v>0.83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130</v>
      </c>
      <c r="B13" s="36">
        <v>4</v>
      </c>
      <c r="C13" s="37">
        <v>0.05</v>
      </c>
      <c r="D13" s="38">
        <f t="shared" ref="D13:D28" si="0">IF(B13="","",IFERROR(ROUND(B13*C13,5),0))</f>
        <v>0.2</v>
      </c>
      <c r="E13" s="39">
        <v>5.5132000000000003</v>
      </c>
      <c r="F13" s="42"/>
      <c r="G13" s="41">
        <f t="shared" ref="G13:G28" si="1">IF(B13="","",IFERROR(TRUNC(ROUND(D13*E13,2),2),0))</f>
        <v>1.1000000000000001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1.93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5.5132000000000003</v>
      </c>
      <c r="F33" s="40"/>
      <c r="G33" s="40">
        <f>IF(B33="","",IFERROR(TRUNC(ROUND(D33*E33,2),2),0))</f>
        <v>25.09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5.5132000000000003</v>
      </c>
      <c r="F34" s="40"/>
      <c r="G34" s="40">
        <f t="shared" ref="G34:G39" si="4">IF(B34="","",IFERROR(TRUNC(ROUND(D34*E34,2),2),0))</f>
        <v>22.6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5.5132000000000003</v>
      </c>
      <c r="F35" s="40"/>
      <c r="G35" s="40">
        <f t="shared" si="4"/>
        <v>44.77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92.46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180</v>
      </c>
      <c r="B44" s="68"/>
      <c r="C44" s="69" t="s">
        <v>1</v>
      </c>
      <c r="D44" s="70">
        <v>1</v>
      </c>
      <c r="E44" s="71">
        <v>580</v>
      </c>
      <c r="F44" s="72"/>
      <c r="G44" s="43">
        <f>IF(D44="","",IFERROR(TRUNC(ROUND(D44*E44,2),2),0))</f>
        <v>580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580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5</v>
      </c>
      <c r="F69" s="40"/>
      <c r="G69" s="43">
        <f>IF(D69=0,"",IFERROR(TRUNC(ROUND(D69*E69,2),2),0))</f>
        <v>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679.39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50.95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50.95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781.29</v>
      </c>
      <c r="U75" t="s">
        <v>172</v>
      </c>
      <c r="V75">
        <f>+TRUNC(ROUND(G29+G40+G71+G73+G74,2),2)</f>
        <v>201.29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580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36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1.0829999999999999E-2</v>
      </c>
      <c r="F12" s="40"/>
      <c r="G12" s="41">
        <f>IF(B12="","",IFERROR(TRUNC(ROUND(D12*E12,2),2),0))</f>
        <v>0.05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1.0829999999999999E-2</v>
      </c>
      <c r="F13" s="42"/>
      <c r="G13" s="41">
        <f t="shared" ref="G13:G28" si="1">IF(B13="","",IFERROR(TRUNC(ROUND(D13*E13,2),2),0))</f>
        <v>0.01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135</v>
      </c>
      <c r="B14" s="36">
        <v>1</v>
      </c>
      <c r="C14" s="37">
        <v>0.15</v>
      </c>
      <c r="D14" s="38">
        <f t="shared" si="0"/>
        <v>0.15</v>
      </c>
      <c r="E14" s="39">
        <v>1.0829999999999999E-2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177</v>
      </c>
      <c r="B15" s="36">
        <v>2</v>
      </c>
      <c r="C15" s="37">
        <v>0.15</v>
      </c>
      <c r="D15" s="38">
        <f t="shared" si="0"/>
        <v>0.3</v>
      </c>
      <c r="E15" s="39">
        <v>1.0829999999999999E-2</v>
      </c>
      <c r="F15" s="40"/>
      <c r="G15" s="41">
        <f t="shared" si="1"/>
        <v>0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2</v>
      </c>
      <c r="C16" s="37">
        <v>0.17</v>
      </c>
      <c r="D16" s="38">
        <f t="shared" si="0"/>
        <v>0.34</v>
      </c>
      <c r="E16" s="39">
        <v>1.0829999999999999E-2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2</v>
      </c>
      <c r="C17" s="37">
        <v>0.05</v>
      </c>
      <c r="D17" s="38">
        <f t="shared" si="0"/>
        <v>0.1</v>
      </c>
      <c r="E17" s="39">
        <v>1.0829999999999999E-2</v>
      </c>
      <c r="F17" s="40"/>
      <c r="G17" s="41">
        <f t="shared" si="1"/>
        <v>0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1.0829999999999999E-2</v>
      </c>
      <c r="F18" s="40"/>
      <c r="G18" s="41">
        <f t="shared" si="1"/>
        <v>0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1.0829999999999999E-2</v>
      </c>
      <c r="F33" s="40"/>
      <c r="G33" s="40">
        <f>IF(B33="","",IFERROR(TRUNC(ROUND(D33*E33,2),2),0))</f>
        <v>0.05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1.0829999999999999E-2</v>
      </c>
      <c r="F34" s="40"/>
      <c r="G34" s="40">
        <f t="shared" ref="G34:G39" si="4">IF(B34="","",IFERROR(TRUNC(ROUND(D34*E34,2),2),0))</f>
        <v>0.04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1.0829999999999999E-2</v>
      </c>
      <c r="F35" s="40"/>
      <c r="G35" s="40">
        <f t="shared" si="4"/>
        <v>0.04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0.13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263</v>
      </c>
      <c r="B44" s="68"/>
      <c r="C44" s="69" t="s">
        <v>15</v>
      </c>
      <c r="D44" s="70">
        <v>1</v>
      </c>
      <c r="E44" s="71">
        <v>0.98</v>
      </c>
      <c r="F44" s="72"/>
      <c r="G44" s="43">
        <f>IF(D44="","",IFERROR(TRUNC(ROUND(D44*E44,2),2),0))</f>
        <v>0.98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0.98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1.18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1.36</v>
      </c>
      <c r="U75" t="s">
        <v>172</v>
      </c>
      <c r="V75">
        <f>+TRUNC(ROUND(G29+G40+G71+G73+G74,2),2)</f>
        <v>0.38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0.98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37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1.1814E-2</v>
      </c>
      <c r="F12" s="40"/>
      <c r="G12" s="41">
        <f>IF(B12="","",IFERROR(TRUNC(ROUND(D12*E12,2),2),0))</f>
        <v>0.05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1.1814E-2</v>
      </c>
      <c r="F13" s="42"/>
      <c r="G13" s="41">
        <f t="shared" ref="G13:G28" si="1">IF(B13="","",IFERROR(TRUNC(ROUND(D13*E13,2),2),0))</f>
        <v>0.01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135</v>
      </c>
      <c r="B14" s="36">
        <v>1</v>
      </c>
      <c r="C14" s="37">
        <v>0.15</v>
      </c>
      <c r="D14" s="38">
        <f t="shared" si="0"/>
        <v>0.15</v>
      </c>
      <c r="E14" s="39">
        <v>1.1814E-2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177</v>
      </c>
      <c r="B15" s="36">
        <v>2</v>
      </c>
      <c r="C15" s="37">
        <v>0.15</v>
      </c>
      <c r="D15" s="38">
        <f t="shared" si="0"/>
        <v>0.3</v>
      </c>
      <c r="E15" s="39">
        <v>1.1814E-2</v>
      </c>
      <c r="F15" s="40"/>
      <c r="G15" s="41">
        <f t="shared" si="1"/>
        <v>0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2</v>
      </c>
      <c r="C16" s="37">
        <v>0.17</v>
      </c>
      <c r="D16" s="38">
        <f t="shared" si="0"/>
        <v>0.34</v>
      </c>
      <c r="E16" s="39">
        <v>1.1814E-2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2</v>
      </c>
      <c r="C17" s="37">
        <v>0.05</v>
      </c>
      <c r="D17" s="38">
        <f t="shared" si="0"/>
        <v>0.1</v>
      </c>
      <c r="E17" s="39">
        <v>1.1814E-2</v>
      </c>
      <c r="F17" s="40"/>
      <c r="G17" s="41">
        <f t="shared" si="1"/>
        <v>0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1.1814E-2</v>
      </c>
      <c r="F18" s="40"/>
      <c r="G18" s="41">
        <f t="shared" si="1"/>
        <v>0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1.1814E-2</v>
      </c>
      <c r="F33" s="40"/>
      <c r="G33" s="40">
        <f>IF(B33="","",IFERROR(TRUNC(ROUND(D33*E33,2),2),0))</f>
        <v>0.05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1.1814E-2</v>
      </c>
      <c r="F34" s="40"/>
      <c r="G34" s="40">
        <f t="shared" ref="G34:G39" si="4">IF(B34="","",IFERROR(TRUNC(ROUND(D34*E34,2),2),0))</f>
        <v>0.05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1.1814E-2</v>
      </c>
      <c r="F35" s="40"/>
      <c r="G35" s="40">
        <f t="shared" si="4"/>
        <v>0.05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0.15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205</v>
      </c>
      <c r="B44" s="68"/>
      <c r="C44" s="69" t="s">
        <v>15</v>
      </c>
      <c r="D44" s="70">
        <v>1</v>
      </c>
      <c r="E44" s="71">
        <v>0.57999999999999996</v>
      </c>
      <c r="F44" s="72"/>
      <c r="G44" s="43">
        <f>IF(D44="","",IFERROR(TRUNC(ROUND(D44*E44,2),2),0))</f>
        <v>0.57999999999999996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0.57999999999999996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0.8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0.92</v>
      </c>
      <c r="U75" t="s">
        <v>172</v>
      </c>
      <c r="V75">
        <f>+TRUNC(ROUND(G29+G40+G71+G73+G74,2),2)</f>
        <v>0.34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0.57999999999999996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0.39379999999999998</v>
      </c>
      <c r="F12" s="40"/>
      <c r="G12" s="41">
        <f>IF(B12="","",IFERROR(TRUNC(ROUND(D12*E12,2),2),0))</f>
        <v>1.67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0.39379999999999998</v>
      </c>
      <c r="F13" s="42"/>
      <c r="G13" s="41">
        <f t="shared" ref="G13:G28" si="1">IF(B13="","",IFERROR(TRUNC(ROUND(D13*E13,2),2),0))</f>
        <v>0.12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3</v>
      </c>
      <c r="C14" s="37">
        <v>0.05</v>
      </c>
      <c r="D14" s="38">
        <f t="shared" si="0"/>
        <v>0.15</v>
      </c>
      <c r="E14" s="39">
        <v>0.39379999999999998</v>
      </c>
      <c r="F14" s="40"/>
      <c r="G14" s="41">
        <f t="shared" si="1"/>
        <v>0.06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1.85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0.39379999999999998</v>
      </c>
      <c r="F33" s="40"/>
      <c r="G33" s="40">
        <f>IF(B33="","",IFERROR(TRUNC(ROUND(D33*E33,2),2),0))</f>
        <v>1.79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0.39379999999999998</v>
      </c>
      <c r="F34" s="40"/>
      <c r="G34" s="40">
        <f t="shared" ref="G34:G39" si="4">IF(B34="","",IFERROR(TRUNC(ROUND(D34*E34,2),2),0))</f>
        <v>1.61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0.39379999999999998</v>
      </c>
      <c r="F35" s="40"/>
      <c r="G35" s="40">
        <f t="shared" si="4"/>
        <v>1.6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264</v>
      </c>
      <c r="B44" s="68"/>
      <c r="C44" s="69" t="s">
        <v>191</v>
      </c>
      <c r="D44" s="70">
        <v>1</v>
      </c>
      <c r="E44" s="71">
        <v>4.0999999999999996</v>
      </c>
      <c r="F44" s="72"/>
      <c r="G44" s="43">
        <f>IF(D44="","",IFERROR(TRUNC(ROUND(D44*E44,2),2),0))</f>
        <v>4.0999999999999996</v>
      </c>
      <c r="J44" s="73"/>
    </row>
    <row r="45" spans="1:22">
      <c r="A45" s="74" t="s">
        <v>265</v>
      </c>
      <c r="B45" s="75"/>
      <c r="C45" s="69" t="s">
        <v>15</v>
      </c>
      <c r="D45" s="70">
        <v>11</v>
      </c>
      <c r="E45" s="76">
        <v>2.77</v>
      </c>
      <c r="F45" s="42"/>
      <c r="G45" s="43">
        <f t="shared" ref="G45:G63" si="5">IF(D45="","",IFERROR(TRUNC(ROUND(D45*E45,2),2),0))</f>
        <v>30.47</v>
      </c>
      <c r="J45" s="73"/>
    </row>
    <row r="46" spans="1:22">
      <c r="A46" s="74" t="s">
        <v>266</v>
      </c>
      <c r="B46" s="75"/>
      <c r="C46" s="77" t="s">
        <v>1</v>
      </c>
      <c r="D46" s="78">
        <v>1</v>
      </c>
      <c r="E46" s="79">
        <v>4.2699999999999996</v>
      </c>
      <c r="F46" s="40"/>
      <c r="G46" s="43">
        <f t="shared" si="5"/>
        <v>4.2699999999999996</v>
      </c>
      <c r="J46" s="73"/>
    </row>
    <row r="47" spans="1:22" ht="25.5">
      <c r="A47" s="74" t="s">
        <v>237</v>
      </c>
      <c r="B47" s="75"/>
      <c r="C47" s="69" t="s">
        <v>1</v>
      </c>
      <c r="D47" s="70">
        <v>3</v>
      </c>
      <c r="E47" s="79">
        <v>1.63</v>
      </c>
      <c r="F47" s="40"/>
      <c r="G47" s="43">
        <f t="shared" si="5"/>
        <v>4.8899999999999997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43.73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</v>
      </c>
      <c r="F69" s="40"/>
      <c r="G69" s="43">
        <f>IF(D69=0,"",IFERROR(TRUNC(ROUND(D69*E69,2),2),0))</f>
        <v>3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53.58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4.0199999999999996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4.0199999999999996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61.62</v>
      </c>
      <c r="U75" t="s">
        <v>172</v>
      </c>
      <c r="V75">
        <f>+TRUNC(ROUND(G29+G40+G71+G73+G74,2),2)</f>
        <v>17.89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43.73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39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0.24612500000000001</v>
      </c>
      <c r="F12" s="40"/>
      <c r="G12" s="41">
        <f>IF(B12="","",IFERROR(TRUNC(ROUND(D12*E12,2),2),0))</f>
        <v>1.05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0.24612500000000001</v>
      </c>
      <c r="F13" s="42"/>
      <c r="G13" s="41">
        <f t="shared" ref="G13:G28" si="1">IF(B13="","",IFERROR(TRUNC(ROUND(D13*E13,2),2),0))</f>
        <v>0.04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3</v>
      </c>
      <c r="C14" s="37">
        <v>0.05</v>
      </c>
      <c r="D14" s="38">
        <f t="shared" si="0"/>
        <v>0.15</v>
      </c>
      <c r="E14" s="39">
        <v>0.24612500000000001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1.1299999999999999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0.24612500000000001</v>
      </c>
      <c r="F33" s="40"/>
      <c r="G33" s="40">
        <f>IF(B33="","",IFERROR(TRUNC(ROUND(D33*E33,2),2),0))</f>
        <v>1.1200000000000001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0.24612500000000001</v>
      </c>
      <c r="F34" s="40"/>
      <c r="G34" s="40">
        <f t="shared" ref="G34:G39" si="4">IF(B34="","",IFERROR(TRUNC(ROUND(D34*E34,2),2),0))</f>
        <v>1.01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0.24612500000000001</v>
      </c>
      <c r="F35" s="40"/>
      <c r="G35" s="40">
        <f t="shared" si="4"/>
        <v>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3.13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264</v>
      </c>
      <c r="B44" s="68"/>
      <c r="C44" s="69" t="s">
        <v>191</v>
      </c>
      <c r="D44" s="70">
        <v>1</v>
      </c>
      <c r="E44" s="71">
        <v>4.0999999999999996</v>
      </c>
      <c r="F44" s="72"/>
      <c r="G44" s="43">
        <f>IF(D44="","",IFERROR(TRUNC(ROUND(D44*E44,2),2),0))</f>
        <v>4.0999999999999996</v>
      </c>
      <c r="J44" s="73"/>
    </row>
    <row r="45" spans="1:22">
      <c r="A45" s="74" t="s">
        <v>265</v>
      </c>
      <c r="B45" s="75"/>
      <c r="C45" s="69" t="s">
        <v>15</v>
      </c>
      <c r="D45" s="70">
        <v>10</v>
      </c>
      <c r="E45" s="76">
        <v>2.77</v>
      </c>
      <c r="F45" s="42"/>
      <c r="G45" s="43">
        <f t="shared" ref="G45:G63" si="5">IF(D45="","",IFERROR(TRUNC(ROUND(D45*E45,2),2),0))</f>
        <v>27.7</v>
      </c>
      <c r="J45" s="73"/>
    </row>
    <row r="46" spans="1:22">
      <c r="A46" s="74" t="s">
        <v>266</v>
      </c>
      <c r="B46" s="75"/>
      <c r="C46" s="77" t="s">
        <v>1</v>
      </c>
      <c r="D46" s="78">
        <v>1</v>
      </c>
      <c r="E46" s="79">
        <v>4.2699999999999996</v>
      </c>
      <c r="F46" s="40"/>
      <c r="G46" s="43">
        <f t="shared" si="5"/>
        <v>4.2699999999999996</v>
      </c>
      <c r="J46" s="73"/>
    </row>
    <row r="47" spans="1:22" ht="25.5">
      <c r="A47" s="74" t="s">
        <v>237</v>
      </c>
      <c r="B47" s="75"/>
      <c r="C47" s="69" t="s">
        <v>1</v>
      </c>
      <c r="D47" s="70">
        <v>1</v>
      </c>
      <c r="E47" s="79">
        <v>1.63</v>
      </c>
      <c r="F47" s="40"/>
      <c r="G47" s="43">
        <f t="shared" si="5"/>
        <v>1.63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37.700000000000003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3</v>
      </c>
      <c r="F69" s="40"/>
      <c r="G69" s="43">
        <f>IF(D69=0,"",IFERROR(TRUNC(ROUND(D69*E69,2),2),0))</f>
        <v>3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3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44.96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3.37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3.37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51.7</v>
      </c>
      <c r="U75" t="s">
        <v>172</v>
      </c>
      <c r="V75">
        <f>+TRUNC(ROUND(G29+G40+G71+G73+G74,2),2)</f>
        <v>14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37.700000000000003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0.181148</v>
      </c>
      <c r="F12" s="40"/>
      <c r="G12" s="41">
        <f>IF(B12="","",IFERROR(TRUNC(ROUND(D12*E12,2),2),0))</f>
        <v>0.77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0.181148</v>
      </c>
      <c r="F13" s="42"/>
      <c r="G13" s="41">
        <f t="shared" ref="G13:G28" si="1">IF(B13="","",IFERROR(TRUNC(ROUND(D13*E13,2),2),0))</f>
        <v>0.05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3</v>
      </c>
      <c r="C14" s="37">
        <v>0.05</v>
      </c>
      <c r="D14" s="38">
        <f t="shared" si="0"/>
        <v>0.15</v>
      </c>
      <c r="E14" s="39">
        <v>0.181148</v>
      </c>
      <c r="F14" s="40"/>
      <c r="G14" s="41">
        <f t="shared" si="1"/>
        <v>0.03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0.85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0.181148</v>
      </c>
      <c r="F33" s="40"/>
      <c r="G33" s="40">
        <f>IF(B33="","",IFERROR(TRUNC(ROUND(D33*E33,2),2),0))</f>
        <v>0.82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0.181148</v>
      </c>
      <c r="F34" s="40"/>
      <c r="G34" s="40">
        <f t="shared" ref="G34:G39" si="4">IF(B34="","",IFERROR(TRUNC(ROUND(D34*E34,2),2),0))</f>
        <v>0.74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0.181148</v>
      </c>
      <c r="F35" s="40"/>
      <c r="G35" s="40">
        <f t="shared" si="4"/>
        <v>0.74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2.2999999999999998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264</v>
      </c>
      <c r="B44" s="68"/>
      <c r="C44" s="69" t="s">
        <v>191</v>
      </c>
      <c r="D44" s="70">
        <v>1</v>
      </c>
      <c r="E44" s="71">
        <v>4.0999999999999996</v>
      </c>
      <c r="F44" s="72"/>
      <c r="G44" s="43">
        <f>IF(D44="","",IFERROR(TRUNC(ROUND(D44*E44,2),2),0))</f>
        <v>4.0999999999999996</v>
      </c>
      <c r="J44" s="73"/>
    </row>
    <row r="45" spans="1:22">
      <c r="A45" s="74" t="s">
        <v>267</v>
      </c>
      <c r="B45" s="75"/>
      <c r="C45" s="69" t="s">
        <v>15</v>
      </c>
      <c r="D45" s="70">
        <v>2</v>
      </c>
      <c r="E45" s="76">
        <v>1.31</v>
      </c>
      <c r="F45" s="42"/>
      <c r="G45" s="43">
        <f t="shared" ref="G45:G63" si="5">IF(D45="","",IFERROR(TRUNC(ROUND(D45*E45,2),2),0))</f>
        <v>2.62</v>
      </c>
      <c r="J45" s="73"/>
    </row>
    <row r="46" spans="1:22">
      <c r="A46" s="74" t="s">
        <v>268</v>
      </c>
      <c r="B46" s="75"/>
      <c r="C46" s="77" t="s">
        <v>15</v>
      </c>
      <c r="D46" s="78">
        <v>2</v>
      </c>
      <c r="E46" s="79">
        <v>1.5</v>
      </c>
      <c r="F46" s="40"/>
      <c r="G46" s="43">
        <f t="shared" si="5"/>
        <v>3</v>
      </c>
      <c r="J46" s="73"/>
    </row>
    <row r="47" spans="1:22">
      <c r="A47" s="74" t="s">
        <v>269</v>
      </c>
      <c r="B47" s="75"/>
      <c r="C47" s="69" t="s">
        <v>1</v>
      </c>
      <c r="D47" s="70">
        <v>2</v>
      </c>
      <c r="E47" s="79">
        <v>0.5</v>
      </c>
      <c r="F47" s="40"/>
      <c r="G47" s="43">
        <f t="shared" si="5"/>
        <v>1</v>
      </c>
      <c r="J47" s="73"/>
    </row>
    <row r="48" spans="1:22" ht="25.5">
      <c r="A48" s="74" t="s">
        <v>270</v>
      </c>
      <c r="B48" s="75"/>
      <c r="C48" s="69" t="s">
        <v>1</v>
      </c>
      <c r="D48" s="70">
        <v>1</v>
      </c>
      <c r="E48" s="79">
        <v>1</v>
      </c>
      <c r="F48" s="40"/>
      <c r="G48" s="43">
        <f t="shared" si="5"/>
        <v>1</v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11.72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15.87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1.19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1.19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18.25</v>
      </c>
      <c r="U75" t="s">
        <v>172</v>
      </c>
      <c r="V75">
        <f>+TRUNC(ROUND(G29+G40+G71+G73+G74,2),2)</f>
        <v>6.53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11.72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41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3.4458000000000003E-2</v>
      </c>
      <c r="F12" s="40"/>
      <c r="G12" s="41">
        <f>IF(B12="","",IFERROR(TRUNC(ROUND(D12*E12,2),2),0))</f>
        <v>0.15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3.4458000000000003E-2</v>
      </c>
      <c r="F13" s="42"/>
      <c r="G13" s="41">
        <f t="shared" ref="G13:G28" si="1">IF(B13="","",IFERROR(TRUNC(ROUND(D13*E13,2),2),0))</f>
        <v>0.03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186</v>
      </c>
      <c r="B14" s="36">
        <v>1</v>
      </c>
      <c r="C14" s="37">
        <v>0.5</v>
      </c>
      <c r="D14" s="38">
        <f t="shared" si="0"/>
        <v>0.5</v>
      </c>
      <c r="E14" s="39">
        <v>3.4458000000000003E-2</v>
      </c>
      <c r="F14" s="40"/>
      <c r="G14" s="41">
        <f t="shared" si="1"/>
        <v>0.02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130</v>
      </c>
      <c r="B15" s="36">
        <v>5</v>
      </c>
      <c r="C15" s="37">
        <v>0.05</v>
      </c>
      <c r="D15" s="38">
        <f t="shared" si="0"/>
        <v>0.25</v>
      </c>
      <c r="E15" s="39">
        <v>3.4458000000000003E-2</v>
      </c>
      <c r="F15" s="40"/>
      <c r="G15" s="41">
        <f t="shared" si="1"/>
        <v>0.01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0.21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3.4458000000000003E-2</v>
      </c>
      <c r="F33" s="40"/>
      <c r="G33" s="40">
        <f>IF(B33="","",IFERROR(TRUNC(ROUND(D33*E33,2),2),0))</f>
        <v>0.16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3.4458000000000003E-2</v>
      </c>
      <c r="F34" s="40"/>
      <c r="G34" s="40">
        <f t="shared" ref="G34:G39" si="4">IF(B34="","",IFERROR(TRUNC(ROUND(D34*E34,2),2),0))</f>
        <v>0.28000000000000003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3.4458000000000003E-2</v>
      </c>
      <c r="F35" s="40"/>
      <c r="G35" s="40">
        <f t="shared" si="4"/>
        <v>0.28000000000000003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0.72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1.03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1.19</v>
      </c>
      <c r="U75" t="s">
        <v>172</v>
      </c>
      <c r="V75">
        <f>+TRUNC(ROUND(G29+G40+G71+G73+G74,2),2)</f>
        <v>1.19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42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2.5597000000000002E-2</v>
      </c>
      <c r="F12" s="40"/>
      <c r="G12" s="41">
        <f>IF(B12="","",IFERROR(TRUNC(ROUND(D12*E12,2),2),0))</f>
        <v>0.11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2.5597000000000002E-2</v>
      </c>
      <c r="F13" s="42"/>
      <c r="G13" s="41">
        <f t="shared" ref="G13:G28" si="1">IF(B13="","",IFERROR(TRUNC(ROUND(D13*E13,2),2),0))</f>
        <v>0.03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186</v>
      </c>
      <c r="B14" s="36">
        <v>1</v>
      </c>
      <c r="C14" s="37">
        <v>0.5</v>
      </c>
      <c r="D14" s="38">
        <f t="shared" si="0"/>
        <v>0.5</v>
      </c>
      <c r="E14" s="39">
        <v>2.5597000000000002E-2</v>
      </c>
      <c r="F14" s="40"/>
      <c r="G14" s="41">
        <f t="shared" si="1"/>
        <v>0.01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130</v>
      </c>
      <c r="B15" s="36">
        <v>5</v>
      </c>
      <c r="C15" s="37">
        <v>0.05</v>
      </c>
      <c r="D15" s="38">
        <f t="shared" si="0"/>
        <v>0.25</v>
      </c>
      <c r="E15" s="39">
        <v>2.5597000000000002E-2</v>
      </c>
      <c r="F15" s="40"/>
      <c r="G15" s="41">
        <f t="shared" si="1"/>
        <v>0.01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0.16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2.5597000000000002E-2</v>
      </c>
      <c r="F33" s="40"/>
      <c r="G33" s="40">
        <f>IF(B33="","",IFERROR(TRUNC(ROUND(D33*E33,2),2),0))</f>
        <v>0.12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2.5597000000000002E-2</v>
      </c>
      <c r="F34" s="40"/>
      <c r="G34" s="40">
        <f t="shared" ref="G34:G39" si="4">IF(B34="","",IFERROR(TRUNC(ROUND(D34*E34,2),2),0))</f>
        <v>0.21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2.5597000000000002E-2</v>
      </c>
      <c r="F35" s="40"/>
      <c r="G35" s="40">
        <f t="shared" si="4"/>
        <v>0.21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0.54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0.8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0.92</v>
      </c>
      <c r="U75" t="s">
        <v>172</v>
      </c>
      <c r="V75">
        <f>+TRUNC(ROUND(G29+G40+G71+G73+G74,2),2)</f>
        <v>0.92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130</v>
      </c>
      <c r="B12" s="36">
        <v>3</v>
      </c>
      <c r="C12" s="37">
        <v>0.05</v>
      </c>
      <c r="D12" s="38">
        <f>IF(B12="","",IFERROR(ROUND(B12*C12,5),0))</f>
        <v>0.15</v>
      </c>
      <c r="E12" s="39">
        <v>0.37411</v>
      </c>
      <c r="F12" s="40"/>
      <c r="G12" s="41">
        <f>IF(B12="","",IFERROR(TRUNC(ROUND(D12*E12,2),2),0))</f>
        <v>0.06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/>
      <c r="B13" s="36"/>
      <c r="C13" s="37"/>
      <c r="D13" s="38" t="str">
        <f t="shared" ref="D13:D28" si="0">IF(B13="","",IFERROR(ROUND(B13*C13,5),0))</f>
        <v/>
      </c>
      <c r="E13" s="39"/>
      <c r="F13" s="42"/>
      <c r="G13" s="41" t="str">
        <f t="shared" ref="G13:G28" si="1">IF(B13="","",IFERROR(TRUNC(ROUND(D13*E13,2),2),0))</f>
        <v/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0.37411</v>
      </c>
      <c r="F33" s="40"/>
      <c r="G33" s="40">
        <f>IF(B33="","",IFERROR(TRUNC(ROUND(D33*E33,2),2),0))</f>
        <v>1.7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0.37411</v>
      </c>
      <c r="F34" s="40"/>
      <c r="G34" s="40">
        <f t="shared" ref="G34:G39" si="4">IF(B34="","",IFERROR(TRUNC(ROUND(D34*E34,2),2),0))</f>
        <v>1.53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0.37411</v>
      </c>
      <c r="F35" s="40"/>
      <c r="G35" s="40">
        <f t="shared" si="4"/>
        <v>1.52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4.75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4.91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0.37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0.37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5.65</v>
      </c>
      <c r="U75" t="s">
        <v>172</v>
      </c>
      <c r="V75">
        <f>+TRUNC(ROUND(G29+G40+G71+G73+G74,2),2)</f>
        <v>5.65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0.37411</v>
      </c>
      <c r="F12" s="40"/>
      <c r="G12" s="41">
        <f>IF(B12="","",IFERROR(TRUNC(ROUND(D12*E12,2),2),0))</f>
        <v>1.59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0.37411</v>
      </c>
      <c r="F13" s="42"/>
      <c r="G13" s="41">
        <f t="shared" ref="G13:G28" si="1">IF(B13="","",IFERROR(TRUNC(ROUND(D13*E13,2),2),0))</f>
        <v>0.06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2</v>
      </c>
      <c r="C14" s="37">
        <v>0.05</v>
      </c>
      <c r="D14" s="38">
        <f t="shared" si="0"/>
        <v>0.1</v>
      </c>
      <c r="E14" s="39">
        <v>0.37411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1.69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0.37411</v>
      </c>
      <c r="F33" s="40"/>
      <c r="G33" s="40">
        <f>IF(B33="","",IFERROR(TRUNC(ROUND(D33*E33,2),2),0))</f>
        <v>1.7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0.37411</v>
      </c>
      <c r="F34" s="40"/>
      <c r="G34" s="40">
        <f t="shared" ref="G34:G39" si="4">IF(B34="","",IFERROR(TRUNC(ROUND(D34*E34,2),2),0))</f>
        <v>1.53</v>
      </c>
    </row>
    <row r="35" spans="1:22">
      <c r="A35" s="43"/>
      <c r="B35" s="61"/>
      <c r="C35" s="48"/>
      <c r="D35" s="38" t="str">
        <f t="shared" si="3"/>
        <v/>
      </c>
      <c r="E35" s="37"/>
      <c r="F35" s="40"/>
      <c r="G35" s="40" t="str">
        <f t="shared" si="4"/>
        <v/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3.23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271</v>
      </c>
      <c r="B44" s="68"/>
      <c r="C44" s="69" t="s">
        <v>1</v>
      </c>
      <c r="D44" s="70">
        <v>1</v>
      </c>
      <c r="E44" s="71">
        <v>33</v>
      </c>
      <c r="F44" s="72"/>
      <c r="G44" s="43">
        <f>IF(D44="","",IFERROR(TRUNC(ROUND(D44*E44,2),2),0))</f>
        <v>33</v>
      </c>
      <c r="J44" s="73"/>
    </row>
    <row r="45" spans="1:22">
      <c r="A45" s="74" t="s">
        <v>272</v>
      </c>
      <c r="B45" s="75"/>
      <c r="C45" s="69" t="s">
        <v>1</v>
      </c>
      <c r="D45" s="70">
        <v>1</v>
      </c>
      <c r="E45" s="76">
        <v>12</v>
      </c>
      <c r="F45" s="42"/>
      <c r="G45" s="43">
        <f t="shared" ref="G45:G63" si="5">IF(D45="","",IFERROR(TRUNC(ROUND(D45*E45,2),2),0))</f>
        <v>12</v>
      </c>
      <c r="J45" s="73"/>
    </row>
    <row r="46" spans="1:22">
      <c r="A46" s="74" t="s">
        <v>273</v>
      </c>
      <c r="B46" s="75"/>
      <c r="C46" s="77" t="s">
        <v>1</v>
      </c>
      <c r="D46" s="78">
        <v>1</v>
      </c>
      <c r="E46" s="79">
        <v>1.5</v>
      </c>
      <c r="F46" s="40"/>
      <c r="G46" s="43">
        <f t="shared" si="5"/>
        <v>1.5</v>
      </c>
      <c r="J46" s="73"/>
    </row>
    <row r="47" spans="1:22">
      <c r="A47" s="74" t="s">
        <v>274</v>
      </c>
      <c r="B47" s="75"/>
      <c r="C47" s="69" t="s">
        <v>1</v>
      </c>
      <c r="D47" s="70">
        <v>1</v>
      </c>
      <c r="E47" s="79">
        <v>5</v>
      </c>
      <c r="F47" s="40"/>
      <c r="G47" s="43">
        <f t="shared" si="5"/>
        <v>5</v>
      </c>
      <c r="J47" s="73"/>
    </row>
    <row r="48" spans="1:22">
      <c r="A48" s="74" t="s">
        <v>275</v>
      </c>
      <c r="B48" s="75"/>
      <c r="C48" s="69" t="s">
        <v>1</v>
      </c>
      <c r="D48" s="70">
        <v>1</v>
      </c>
      <c r="E48" s="79">
        <v>1</v>
      </c>
      <c r="F48" s="40"/>
      <c r="G48" s="43">
        <f t="shared" si="5"/>
        <v>1</v>
      </c>
      <c r="J48" s="73"/>
    </row>
    <row r="49" spans="1:10" ht="25.5">
      <c r="A49" s="74" t="s">
        <v>276</v>
      </c>
      <c r="B49" s="75"/>
      <c r="C49" s="69" t="s">
        <v>1</v>
      </c>
      <c r="D49" s="70">
        <v>1</v>
      </c>
      <c r="E49" s="79">
        <v>5.5</v>
      </c>
      <c r="F49" s="40"/>
      <c r="G49" s="43">
        <f t="shared" si="5"/>
        <v>5.5</v>
      </c>
      <c r="J49" s="73"/>
    </row>
    <row r="50" spans="1:10">
      <c r="A50" s="74" t="s">
        <v>277</v>
      </c>
      <c r="B50" s="75"/>
      <c r="C50" s="69" t="s">
        <v>15</v>
      </c>
      <c r="D50" s="70">
        <v>3</v>
      </c>
      <c r="E50" s="79">
        <v>1.88</v>
      </c>
      <c r="F50" s="40"/>
      <c r="G50" s="43">
        <f t="shared" si="5"/>
        <v>5.64</v>
      </c>
      <c r="J50" s="73"/>
    </row>
    <row r="51" spans="1:10" ht="25.5">
      <c r="A51" s="74" t="s">
        <v>278</v>
      </c>
      <c r="B51" s="75"/>
      <c r="C51" s="69" t="s">
        <v>279</v>
      </c>
      <c r="D51" s="70">
        <v>1</v>
      </c>
      <c r="E51" s="79">
        <v>2</v>
      </c>
      <c r="F51" s="40"/>
      <c r="G51" s="43">
        <f t="shared" si="5"/>
        <v>2</v>
      </c>
      <c r="J51" s="73"/>
    </row>
    <row r="52" spans="1:10" ht="25.5">
      <c r="A52" s="74" t="s">
        <v>237</v>
      </c>
      <c r="B52" s="75"/>
      <c r="C52" s="69" t="s">
        <v>1</v>
      </c>
      <c r="D52" s="70">
        <v>3</v>
      </c>
      <c r="E52" s="79">
        <v>1.63</v>
      </c>
      <c r="F52" s="40"/>
      <c r="G52" s="43">
        <f t="shared" si="5"/>
        <v>4.8899999999999997</v>
      </c>
      <c r="J52" s="73"/>
    </row>
    <row r="53" spans="1:10">
      <c r="A53" s="74" t="s">
        <v>280</v>
      </c>
      <c r="B53" s="75"/>
      <c r="C53" s="69" t="s">
        <v>1</v>
      </c>
      <c r="D53" s="70">
        <v>2</v>
      </c>
      <c r="E53" s="79">
        <v>1</v>
      </c>
      <c r="F53" s="40"/>
      <c r="G53" s="43">
        <f t="shared" si="5"/>
        <v>2</v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72.53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78.45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1.96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1.96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82.37</v>
      </c>
      <c r="U75" t="s">
        <v>172</v>
      </c>
      <c r="V75">
        <f>+TRUNC(ROUND(G29+G40+G71+G73+G74,2),2)</f>
        <v>9.84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72.53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0.37411</v>
      </c>
      <c r="F12" s="40"/>
      <c r="G12" s="41">
        <f>IF(B12="","",IFERROR(TRUNC(ROUND(D12*E12,2),2),0))</f>
        <v>1.59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0.37411</v>
      </c>
      <c r="F13" s="42"/>
      <c r="G13" s="41">
        <f t="shared" ref="G13:G28" si="1">IF(B13="","",IFERROR(TRUNC(ROUND(D13*E13,2),2),0))</f>
        <v>0.06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2</v>
      </c>
      <c r="C14" s="37">
        <v>0.05</v>
      </c>
      <c r="D14" s="38">
        <f t="shared" si="0"/>
        <v>0.1</v>
      </c>
      <c r="E14" s="39">
        <v>0.37411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1.69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0.37411</v>
      </c>
      <c r="F33" s="40"/>
      <c r="G33" s="40">
        <f>IF(B33="","",IFERROR(TRUNC(ROUND(D33*E33,2),2),0))</f>
        <v>1.7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0.37411</v>
      </c>
      <c r="F34" s="40"/>
      <c r="G34" s="40">
        <f t="shared" ref="G34:G39" si="4">IF(B34="","",IFERROR(TRUNC(ROUND(D34*E34,2),2),0))</f>
        <v>1.53</v>
      </c>
    </row>
    <row r="35" spans="1:22">
      <c r="A35" s="43"/>
      <c r="B35" s="61"/>
      <c r="C35" s="48"/>
      <c r="D35" s="38" t="str">
        <f t="shared" si="3"/>
        <v/>
      </c>
      <c r="E35" s="37"/>
      <c r="F35" s="40"/>
      <c r="G35" s="40" t="str">
        <f t="shared" si="4"/>
        <v/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3.23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271</v>
      </c>
      <c r="B44" s="68"/>
      <c r="C44" s="69" t="s">
        <v>1</v>
      </c>
      <c r="D44" s="70">
        <v>1</v>
      </c>
      <c r="E44" s="71">
        <v>33</v>
      </c>
      <c r="F44" s="72"/>
      <c r="G44" s="43">
        <f>IF(D44="","",IFERROR(TRUNC(ROUND(D44*E44,2),2),0))</f>
        <v>33</v>
      </c>
      <c r="J44" s="73"/>
    </row>
    <row r="45" spans="1:22">
      <c r="A45" s="74" t="s">
        <v>281</v>
      </c>
      <c r="B45" s="75"/>
      <c r="C45" s="69" t="s">
        <v>1</v>
      </c>
      <c r="D45" s="70">
        <v>1</v>
      </c>
      <c r="E45" s="76">
        <v>4</v>
      </c>
      <c r="F45" s="42"/>
      <c r="G45" s="43">
        <f t="shared" ref="G45:G63" si="5">IF(D45="","",IFERROR(TRUNC(ROUND(D45*E45,2),2),0))</f>
        <v>4</v>
      </c>
      <c r="J45" s="73"/>
    </row>
    <row r="46" spans="1:22">
      <c r="A46" s="74" t="s">
        <v>273</v>
      </c>
      <c r="B46" s="75"/>
      <c r="C46" s="77" t="s">
        <v>1</v>
      </c>
      <c r="D46" s="78">
        <v>1</v>
      </c>
      <c r="E46" s="79">
        <v>1.5</v>
      </c>
      <c r="F46" s="40"/>
      <c r="G46" s="43">
        <f t="shared" si="5"/>
        <v>1.5</v>
      </c>
      <c r="J46" s="73"/>
    </row>
    <row r="47" spans="1:22">
      <c r="A47" s="74" t="s">
        <v>274</v>
      </c>
      <c r="B47" s="75"/>
      <c r="C47" s="69" t="s">
        <v>1</v>
      </c>
      <c r="D47" s="70">
        <v>1</v>
      </c>
      <c r="E47" s="79">
        <v>5</v>
      </c>
      <c r="F47" s="40"/>
      <c r="G47" s="43">
        <f t="shared" si="5"/>
        <v>5</v>
      </c>
      <c r="J47" s="73"/>
    </row>
    <row r="48" spans="1:22">
      <c r="A48" s="74" t="s">
        <v>275</v>
      </c>
      <c r="B48" s="75"/>
      <c r="C48" s="69" t="s">
        <v>1</v>
      </c>
      <c r="D48" s="70">
        <v>1</v>
      </c>
      <c r="E48" s="79">
        <v>1</v>
      </c>
      <c r="F48" s="40"/>
      <c r="G48" s="43">
        <f t="shared" si="5"/>
        <v>1</v>
      </c>
      <c r="J48" s="73"/>
    </row>
    <row r="49" spans="1:10" ht="25.5">
      <c r="A49" s="74" t="s">
        <v>276</v>
      </c>
      <c r="B49" s="75"/>
      <c r="C49" s="69" t="s">
        <v>1</v>
      </c>
      <c r="D49" s="70">
        <v>1</v>
      </c>
      <c r="E49" s="79">
        <v>5.5</v>
      </c>
      <c r="F49" s="40"/>
      <c r="G49" s="43">
        <f t="shared" si="5"/>
        <v>5.5</v>
      </c>
      <c r="J49" s="73"/>
    </row>
    <row r="50" spans="1:10">
      <c r="A50" s="74" t="s">
        <v>277</v>
      </c>
      <c r="B50" s="75"/>
      <c r="C50" s="69" t="s">
        <v>15</v>
      </c>
      <c r="D50" s="70">
        <v>3</v>
      </c>
      <c r="E50" s="79">
        <v>1.88</v>
      </c>
      <c r="F50" s="40"/>
      <c r="G50" s="43">
        <f t="shared" si="5"/>
        <v>5.64</v>
      </c>
      <c r="J50" s="73"/>
    </row>
    <row r="51" spans="1:10" ht="25.5">
      <c r="A51" s="74" t="s">
        <v>278</v>
      </c>
      <c r="B51" s="75"/>
      <c r="C51" s="69" t="s">
        <v>279</v>
      </c>
      <c r="D51" s="70">
        <v>1</v>
      </c>
      <c r="E51" s="79">
        <v>2</v>
      </c>
      <c r="F51" s="40"/>
      <c r="G51" s="43">
        <f t="shared" si="5"/>
        <v>2</v>
      </c>
      <c r="J51" s="73"/>
    </row>
    <row r="52" spans="1:10" ht="25.5">
      <c r="A52" s="74" t="s">
        <v>237</v>
      </c>
      <c r="B52" s="75"/>
      <c r="C52" s="69" t="s">
        <v>1</v>
      </c>
      <c r="D52" s="70">
        <v>3</v>
      </c>
      <c r="E52" s="79">
        <v>1.63</v>
      </c>
      <c r="F52" s="40"/>
      <c r="G52" s="43">
        <f t="shared" si="5"/>
        <v>4.8899999999999997</v>
      </c>
      <c r="J52" s="73"/>
    </row>
    <row r="53" spans="1:10">
      <c r="A53" s="74" t="s">
        <v>280</v>
      </c>
      <c r="B53" s="75"/>
      <c r="C53" s="69" t="s">
        <v>1</v>
      </c>
      <c r="D53" s="70">
        <v>2</v>
      </c>
      <c r="E53" s="79">
        <v>1</v>
      </c>
      <c r="F53" s="40"/>
      <c r="G53" s="43">
        <f t="shared" si="5"/>
        <v>2</v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64.53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70.45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1.76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1.76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73.97</v>
      </c>
      <c r="U75" t="s">
        <v>172</v>
      </c>
      <c r="V75">
        <f>+TRUNC(ROUND(G29+G40+G71+G73+G74,2),2)</f>
        <v>9.44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64.53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177</v>
      </c>
      <c r="B12" s="36">
        <v>1</v>
      </c>
      <c r="C12" s="37">
        <v>0.15</v>
      </c>
      <c r="D12" s="38">
        <f>IF(B12="","",IFERROR(ROUND(B12*C12,5),0))</f>
        <v>0.15</v>
      </c>
      <c r="E12" s="39">
        <v>0.738375</v>
      </c>
      <c r="F12" s="40"/>
      <c r="G12" s="41">
        <f>IF(B12="","",IFERROR(TRUNC(ROUND(D12*E12,2),2),0))</f>
        <v>0.11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130</v>
      </c>
      <c r="B13" s="36">
        <v>3</v>
      </c>
      <c r="C13" s="37">
        <v>0.05</v>
      </c>
      <c r="D13" s="38">
        <f t="shared" ref="D13:D28" si="0">IF(B13="","",IFERROR(ROUND(B13*C13,5),0))</f>
        <v>0.15</v>
      </c>
      <c r="E13" s="39">
        <v>0.738375</v>
      </c>
      <c r="F13" s="42"/>
      <c r="G13" s="41">
        <f t="shared" ref="G13:G28" si="1">IF(B13="","",IFERROR(TRUNC(ROUND(D13*E13,2),2),0))</f>
        <v>0.11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0.22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0.738375</v>
      </c>
      <c r="F33" s="40"/>
      <c r="G33" s="40">
        <f>IF(B33="","",IFERROR(TRUNC(ROUND(D33*E33,2),2),0))</f>
        <v>3.36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0.738375</v>
      </c>
      <c r="F34" s="40"/>
      <c r="G34" s="40">
        <f t="shared" ref="G34:G39" si="4">IF(B34="","",IFERROR(TRUNC(ROUND(D34*E34,2),2),0))</f>
        <v>3.03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0.738375</v>
      </c>
      <c r="F35" s="40"/>
      <c r="G35" s="40">
        <f t="shared" si="4"/>
        <v>3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9.39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181</v>
      </c>
      <c r="B44" s="68"/>
      <c r="C44" s="69" t="s">
        <v>1</v>
      </c>
      <c r="D44" s="70">
        <v>1</v>
      </c>
      <c r="E44" s="71">
        <v>475</v>
      </c>
      <c r="F44" s="72"/>
      <c r="G44" s="43">
        <f>IF(D44="","",IFERROR(TRUNC(ROUND(D44*E44,2),2),0))</f>
        <v>475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475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</v>
      </c>
      <c r="F69" s="40"/>
      <c r="G69" s="43">
        <f>IF(D69=0,"",IFERROR(TRUNC(ROUND(D69*E69,2),2),0))</f>
        <v>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488.61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36.65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36.65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561.91</v>
      </c>
      <c r="U75" t="s">
        <v>172</v>
      </c>
      <c r="V75">
        <f>+TRUNC(ROUND(G29+G40+G71+G73+G74,2),2)</f>
        <v>86.91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475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130</v>
      </c>
      <c r="B12" s="36">
        <v>3</v>
      </c>
      <c r="C12" s="37">
        <v>0.05</v>
      </c>
      <c r="D12" s="38">
        <f>IF(B12="","",IFERROR(ROUND(B12*C12,5),0))</f>
        <v>0.15</v>
      </c>
      <c r="E12" s="39">
        <v>1.2798499999999999</v>
      </c>
      <c r="F12" s="40"/>
      <c r="G12" s="41">
        <f>IF(B12="","",IFERROR(TRUNC(ROUND(D12*E12,2),2),0))</f>
        <v>0.19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/>
      <c r="B13" s="36"/>
      <c r="C13" s="37"/>
      <c r="D13" s="38" t="str">
        <f t="shared" ref="D13:D28" si="0">IF(B13="","",IFERROR(ROUND(B13*C13,5),0))</f>
        <v/>
      </c>
      <c r="E13" s="39"/>
      <c r="F13" s="42"/>
      <c r="G13" s="41" t="str">
        <f t="shared" ref="G13:G28" si="1">IF(B13="","",IFERROR(TRUNC(ROUND(D13*E13,2),2),0))</f>
        <v/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0.19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1.2798499999999999</v>
      </c>
      <c r="F33" s="40"/>
      <c r="G33" s="40">
        <f>IF(B33="","",IFERROR(TRUNC(ROUND(D33*E33,2),2),0))</f>
        <v>5.82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1.2798499999999999</v>
      </c>
      <c r="F34" s="40"/>
      <c r="G34" s="40">
        <f t="shared" ref="G34:G39" si="4">IF(B34="","",IFERROR(TRUNC(ROUND(D34*E34,2),2),0))</f>
        <v>5.25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1.2798499999999999</v>
      </c>
      <c r="F35" s="40"/>
      <c r="G35" s="40">
        <f t="shared" si="4"/>
        <v>5.2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16.27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237</v>
      </c>
      <c r="B44" s="68"/>
      <c r="C44" s="69" t="s">
        <v>1</v>
      </c>
      <c r="D44" s="70">
        <v>3</v>
      </c>
      <c r="E44" s="71">
        <v>1.63</v>
      </c>
      <c r="F44" s="72"/>
      <c r="G44" s="43">
        <f>IF(D44="","",IFERROR(TRUNC(ROUND(D44*E44,2),2),0))</f>
        <v>4.8899999999999997</v>
      </c>
      <c r="J44" s="73"/>
    </row>
    <row r="45" spans="1:22">
      <c r="A45" s="74" t="s">
        <v>280</v>
      </c>
      <c r="B45" s="75"/>
      <c r="C45" s="69" t="s">
        <v>1</v>
      </c>
      <c r="D45" s="70">
        <v>1</v>
      </c>
      <c r="E45" s="76">
        <v>1</v>
      </c>
      <c r="F45" s="42"/>
      <c r="G45" s="43">
        <f t="shared" ref="G45:G63" si="5">IF(D45="","",IFERROR(TRUNC(ROUND(D45*E45,2),2),0))</f>
        <v>1</v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5.89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0.5</v>
      </c>
      <c r="F69" s="40"/>
      <c r="G69" s="43">
        <f>IF(D69=0,"",IFERROR(TRUNC(ROUND(D69*E69,2),2),0))</f>
        <v>0.5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22.85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1.71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1.71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26.27</v>
      </c>
      <c r="U75" t="s">
        <v>172</v>
      </c>
      <c r="V75">
        <f>+TRUNC(ROUND(G29+G40+G71+G73+G74,2),2)</f>
        <v>20.38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5.89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0.43646200000000002</v>
      </c>
      <c r="F12" s="40"/>
      <c r="G12" s="41">
        <f>IF(B12="","",IFERROR(TRUNC(ROUND(D12*E12,2),2),0))</f>
        <v>1.85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0.43646200000000002</v>
      </c>
      <c r="F13" s="42"/>
      <c r="G13" s="41">
        <f t="shared" ref="G13:G28" si="1">IF(B13="","",IFERROR(TRUNC(ROUND(D13*E13,2),2),0))</f>
        <v>0.22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0.43646200000000002</v>
      </c>
      <c r="F14" s="40"/>
      <c r="G14" s="41">
        <f t="shared" si="1"/>
        <v>7.0000000000000007E-2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1</v>
      </c>
      <c r="C15" s="37">
        <v>0.17</v>
      </c>
      <c r="D15" s="38">
        <f t="shared" si="0"/>
        <v>0.17</v>
      </c>
      <c r="E15" s="39">
        <v>0.43646200000000002</v>
      </c>
      <c r="F15" s="40"/>
      <c r="G15" s="41">
        <f t="shared" si="1"/>
        <v>7.0000000000000007E-2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1</v>
      </c>
      <c r="C16" s="37">
        <v>0.05</v>
      </c>
      <c r="D16" s="38">
        <f t="shared" si="0"/>
        <v>0.05</v>
      </c>
      <c r="E16" s="39">
        <v>0.43646200000000002</v>
      </c>
      <c r="F16" s="40"/>
      <c r="G16" s="41">
        <f t="shared" si="1"/>
        <v>0.02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0.43646200000000002</v>
      </c>
      <c r="F17" s="40"/>
      <c r="G17" s="41">
        <f t="shared" si="1"/>
        <v>7.0000000000000007E-2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2.2999999999999998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0.43646200000000002</v>
      </c>
      <c r="F33" s="40"/>
      <c r="G33" s="40">
        <f>IF(B33="","",IFERROR(TRUNC(ROUND(D33*E33,2),2),0))</f>
        <v>1.99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0.43646200000000002</v>
      </c>
      <c r="F34" s="40"/>
      <c r="G34" s="40">
        <f t="shared" ref="G34:G39" si="4">IF(B34="","",IFERROR(TRUNC(ROUND(D34*E34,2),2),0))</f>
        <v>1.79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0.43646200000000002</v>
      </c>
      <c r="F35" s="40"/>
      <c r="G35" s="40">
        <f t="shared" si="4"/>
        <v>1.77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5.55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0.5</v>
      </c>
      <c r="F69" s="40"/>
      <c r="G69" s="43">
        <f>IF(D69=0,"",IFERROR(TRUNC(ROUND(D69*E69,2),2),0))</f>
        <v>0.5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8.35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0.63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0.63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9.61</v>
      </c>
      <c r="U75" t="s">
        <v>172</v>
      </c>
      <c r="V75">
        <f>+TRUNC(ROUND(G29+G40+G71+G73+G74,2),2)</f>
        <v>9.61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46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9.8449999999999996E-2</v>
      </c>
      <c r="F12" s="40"/>
      <c r="G12" s="41">
        <f>IF(B12="","",IFERROR(TRUNC(ROUND(D12*E12,2),2),0))</f>
        <v>0.42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9.8449999999999996E-2</v>
      </c>
      <c r="F13" s="42"/>
      <c r="G13" s="41">
        <f t="shared" ref="G13:G28" si="1">IF(B13="","",IFERROR(TRUNC(ROUND(D13*E13,2),2),0))</f>
        <v>0.05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9.8449999999999996E-2</v>
      </c>
      <c r="F14" s="40"/>
      <c r="G14" s="41">
        <f t="shared" si="1"/>
        <v>0.01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1</v>
      </c>
      <c r="C15" s="37">
        <v>0.17</v>
      </c>
      <c r="D15" s="38">
        <f t="shared" si="0"/>
        <v>0.17</v>
      </c>
      <c r="E15" s="39">
        <v>9.8449999999999996E-2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1</v>
      </c>
      <c r="C16" s="37">
        <v>0.05</v>
      </c>
      <c r="D16" s="38">
        <f t="shared" si="0"/>
        <v>0.05</v>
      </c>
      <c r="E16" s="39">
        <v>9.8449999999999996E-2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3</v>
      </c>
      <c r="C17" s="37">
        <v>0.05</v>
      </c>
      <c r="D17" s="38">
        <f t="shared" si="0"/>
        <v>0.15</v>
      </c>
      <c r="E17" s="39">
        <v>9.8449999999999996E-2</v>
      </c>
      <c r="F17" s="40"/>
      <c r="G17" s="41">
        <f t="shared" si="1"/>
        <v>0.01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0.51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9.8449999999999996E-2</v>
      </c>
      <c r="F33" s="40"/>
      <c r="G33" s="40">
        <f>IF(B33="","",IFERROR(TRUNC(ROUND(D33*E33,2),2),0))</f>
        <v>0.45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9.8449999999999996E-2</v>
      </c>
      <c r="F34" s="40"/>
      <c r="G34" s="40">
        <f t="shared" ref="G34:G39" si="4">IF(B34="","",IFERROR(TRUNC(ROUND(D34*E34,2),2),0))</f>
        <v>0.4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9.8449999999999996E-2</v>
      </c>
      <c r="F35" s="40"/>
      <c r="G35" s="40">
        <f t="shared" si="4"/>
        <v>0.4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1.25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282</v>
      </c>
      <c r="B44" s="68"/>
      <c r="C44" s="69" t="s">
        <v>242</v>
      </c>
      <c r="D44" s="70">
        <v>1</v>
      </c>
      <c r="E44" s="71">
        <v>0.92</v>
      </c>
      <c r="F44" s="72"/>
      <c r="G44" s="43">
        <f>IF(D44="","",IFERROR(TRUNC(ROUND(D44*E44,2),2),0))</f>
        <v>0.92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0.92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2.69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3.09</v>
      </c>
      <c r="U75" t="s">
        <v>172</v>
      </c>
      <c r="V75">
        <f>+TRUNC(ROUND(G29+G40+G71+G73+G74,2),2)</f>
        <v>2.17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0.92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47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9.8449999999999996E-3</v>
      </c>
      <c r="F12" s="40"/>
      <c r="G12" s="41">
        <f>IF(B12="","",IFERROR(TRUNC(ROUND(D12*E12,2),2),0))</f>
        <v>0.04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9.8449999999999996E-3</v>
      </c>
      <c r="F13" s="42"/>
      <c r="G13" s="41">
        <f t="shared" ref="G13:G28" si="1">IF(B13="","",IFERROR(TRUNC(ROUND(D13*E13,2),2),0))</f>
        <v>0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9.8449999999999996E-3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9.8449999999999996E-3</v>
      </c>
      <c r="F15" s="40"/>
      <c r="G15" s="41">
        <f t="shared" si="1"/>
        <v>0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9.8449999999999996E-3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0.04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9.8449999999999996E-3</v>
      </c>
      <c r="F33" s="40"/>
      <c r="G33" s="40">
        <f>IF(B33="","",IFERROR(TRUNC(ROUND(D33*E33,2),2),0))</f>
        <v>0.04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9.8449999999999996E-3</v>
      </c>
      <c r="F34" s="40"/>
      <c r="G34" s="40">
        <f t="shared" ref="G34:G39" si="4">IF(B34="","",IFERROR(TRUNC(ROUND(D34*E34,2),2),0))</f>
        <v>0.04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9.8449999999999996E-3</v>
      </c>
      <c r="F35" s="40"/>
      <c r="G35" s="40">
        <f t="shared" si="4"/>
        <v>0.04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0.12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277</v>
      </c>
      <c r="B44" s="68"/>
      <c r="C44" s="69" t="s">
        <v>15</v>
      </c>
      <c r="D44" s="70">
        <v>1</v>
      </c>
      <c r="E44" s="71">
        <v>1.88</v>
      </c>
      <c r="F44" s="72"/>
      <c r="G44" s="43">
        <f>IF(D44="","",IFERROR(TRUNC(ROUND(D44*E44,2),2),0))</f>
        <v>1.88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1.88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2.0499999999999998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0.15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0.15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2.35</v>
      </c>
      <c r="U75" t="s">
        <v>172</v>
      </c>
      <c r="V75">
        <f>+TRUNC(ROUND(G29+G40+G71+G73+G74,2),2)</f>
        <v>0.47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1.88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177</v>
      </c>
      <c r="B12" s="36">
        <v>1</v>
      </c>
      <c r="C12" s="37">
        <v>0.15</v>
      </c>
      <c r="D12" s="38">
        <f>IF(B12="","",IFERROR(ROUND(B12*C12,5),0))</f>
        <v>0.15</v>
      </c>
      <c r="E12" s="39">
        <v>0.27566000000000002</v>
      </c>
      <c r="F12" s="40"/>
      <c r="G12" s="41">
        <f>IF(B12="","",IFERROR(TRUNC(ROUND(D12*E12,2),2),0))</f>
        <v>0.04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188</v>
      </c>
      <c r="B13" s="36">
        <v>1</v>
      </c>
      <c r="C13" s="37">
        <v>0.17</v>
      </c>
      <c r="D13" s="38">
        <f t="shared" ref="D13:D28" si="0">IF(B13="","",IFERROR(ROUND(B13*C13,5),0))</f>
        <v>0.17</v>
      </c>
      <c r="E13" s="39">
        <v>0.27566000000000002</v>
      </c>
      <c r="F13" s="42"/>
      <c r="G13" s="41">
        <f t="shared" ref="G13:G28" si="1">IF(B13="","",IFERROR(TRUNC(ROUND(D13*E13,2),2),0))</f>
        <v>0.05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189</v>
      </c>
      <c r="B14" s="36">
        <v>1</v>
      </c>
      <c r="C14" s="37">
        <v>0.05</v>
      </c>
      <c r="D14" s="38">
        <f t="shared" si="0"/>
        <v>0.05</v>
      </c>
      <c r="E14" s="39">
        <v>0.27566000000000002</v>
      </c>
      <c r="F14" s="40"/>
      <c r="G14" s="41">
        <f t="shared" si="1"/>
        <v>0.01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130</v>
      </c>
      <c r="B15" s="36">
        <v>3</v>
      </c>
      <c r="C15" s="37">
        <v>0.05</v>
      </c>
      <c r="D15" s="38">
        <f t="shared" si="0"/>
        <v>0.15</v>
      </c>
      <c r="E15" s="39">
        <v>0.27566000000000002</v>
      </c>
      <c r="F15" s="40"/>
      <c r="G15" s="41">
        <f t="shared" si="1"/>
        <v>0.04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0.14000000000000001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0.27566000000000002</v>
      </c>
      <c r="F33" s="40"/>
      <c r="G33" s="40">
        <f>IF(B33="","",IFERROR(TRUNC(ROUND(D33*E33,2),2),0))</f>
        <v>1.25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0.27566000000000002</v>
      </c>
      <c r="F34" s="40"/>
      <c r="G34" s="40">
        <f t="shared" ref="G34:G39" si="4">IF(B34="","",IFERROR(TRUNC(ROUND(D34*E34,2),2),0))</f>
        <v>1.1299999999999999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0.27566000000000002</v>
      </c>
      <c r="F35" s="40"/>
      <c r="G35" s="40">
        <f t="shared" si="4"/>
        <v>1.1200000000000001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3.5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283</v>
      </c>
      <c r="B44" s="68"/>
      <c r="C44" s="69" t="s">
        <v>1</v>
      </c>
      <c r="D44" s="70">
        <v>1</v>
      </c>
      <c r="E44" s="71">
        <v>4.6900000000000004</v>
      </c>
      <c r="F44" s="72"/>
      <c r="G44" s="43">
        <f>IF(D44="","",IFERROR(TRUNC(ROUND(D44*E44,2),2),0))</f>
        <v>4.6900000000000004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4.6900000000000004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8.43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0.63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0.63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9.69</v>
      </c>
      <c r="U75" t="s">
        <v>172</v>
      </c>
      <c r="V75">
        <f>+TRUNC(ROUND(G29+G40+G71+G73+G74,2),2)</f>
        <v>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4.6900000000000004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49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0.21659</v>
      </c>
      <c r="F12" s="40"/>
      <c r="G12" s="41">
        <f>IF(B12="","",IFERROR(TRUNC(ROUND(D12*E12,2),2),0))</f>
        <v>0.92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0.21659</v>
      </c>
      <c r="F13" s="42"/>
      <c r="G13" s="41">
        <f t="shared" ref="G13:G28" si="1">IF(B13="","",IFERROR(TRUNC(ROUND(D13*E13,2),2),0))</f>
        <v>0.06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0.21659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0.21659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0.21659</v>
      </c>
      <c r="F16" s="40"/>
      <c r="G16" s="41">
        <f t="shared" si="1"/>
        <v>0.03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1.07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0.21659</v>
      </c>
      <c r="F33" s="40"/>
      <c r="G33" s="40">
        <f>IF(B33="","",IFERROR(TRUNC(ROUND(D33*E33,2),2),0))</f>
        <v>0.99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0.21659</v>
      </c>
      <c r="F34" s="40"/>
      <c r="G34" s="40">
        <f t="shared" ref="G34:G39" si="4">IF(B34="","",IFERROR(TRUNC(ROUND(D34*E34,2),2),0))</f>
        <v>0.89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0.21659</v>
      </c>
      <c r="F35" s="40"/>
      <c r="G35" s="40">
        <f t="shared" si="4"/>
        <v>0.88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2.76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49</v>
      </c>
      <c r="B44" s="68"/>
      <c r="C44" s="69" t="s">
        <v>1</v>
      </c>
      <c r="D44" s="70">
        <v>1</v>
      </c>
      <c r="E44" s="71">
        <v>373</v>
      </c>
      <c r="F44" s="72"/>
      <c r="G44" s="43">
        <f>IF(D44="","",IFERROR(TRUNC(ROUND(D44*E44,2),2),0))</f>
        <v>373</v>
      </c>
      <c r="J44" s="73"/>
    </row>
    <row r="45" spans="1:22">
      <c r="A45" s="74" t="s">
        <v>284</v>
      </c>
      <c r="B45" s="75"/>
      <c r="C45" s="69" t="s">
        <v>15</v>
      </c>
      <c r="D45" s="70">
        <v>3</v>
      </c>
      <c r="E45" s="76">
        <v>1.22</v>
      </c>
      <c r="F45" s="42"/>
      <c r="G45" s="43">
        <f t="shared" ref="G45:G63" si="5">IF(D45="","",IFERROR(TRUNC(ROUND(D45*E45,2),2),0))</f>
        <v>3.66</v>
      </c>
      <c r="J45" s="73"/>
    </row>
    <row r="46" spans="1:22" ht="25.5">
      <c r="A46" s="74" t="s">
        <v>285</v>
      </c>
      <c r="B46" s="75"/>
      <c r="C46" s="77" t="s">
        <v>1</v>
      </c>
      <c r="D46" s="78">
        <v>2</v>
      </c>
      <c r="E46" s="79">
        <v>0.92</v>
      </c>
      <c r="F46" s="40"/>
      <c r="G46" s="43">
        <f t="shared" si="5"/>
        <v>1.84</v>
      </c>
      <c r="J46" s="73"/>
    </row>
    <row r="47" spans="1:22">
      <c r="A47" s="74" t="s">
        <v>286</v>
      </c>
      <c r="B47" s="75"/>
      <c r="C47" s="69" t="s">
        <v>1</v>
      </c>
      <c r="D47" s="70">
        <v>1</v>
      </c>
      <c r="E47" s="79">
        <v>15.48</v>
      </c>
      <c r="F47" s="40"/>
      <c r="G47" s="43">
        <f t="shared" si="5"/>
        <v>15.48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393.98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399.81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3.5000000000000003E-2</v>
      </c>
      <c r="G73" s="51">
        <f>TRUNC(ROUND(G72*F73,2),2)</f>
        <v>13.99</v>
      </c>
    </row>
    <row r="74" spans="1:22">
      <c r="A74" s="136"/>
      <c r="B74" s="137"/>
      <c r="C74" s="140" t="s">
        <v>170</v>
      </c>
      <c r="D74" s="112"/>
      <c r="E74" s="112"/>
      <c r="F74" s="86">
        <v>3.5000000000000003E-2</v>
      </c>
      <c r="G74" s="51">
        <f>TRUNC(ROUND(G72*F74,2),2)</f>
        <v>13.99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427.79</v>
      </c>
      <c r="U75" t="s">
        <v>172</v>
      </c>
      <c r="V75">
        <f>+TRUNC(ROUND(G29+G40+G71+G73+G74,2),2)</f>
        <v>33.81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393.98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186</v>
      </c>
      <c r="B12" s="36">
        <v>1</v>
      </c>
      <c r="C12" s="37">
        <v>0.5</v>
      </c>
      <c r="D12" s="38">
        <f>IF(B12="","",IFERROR(ROUND(B12*C12,5),0))</f>
        <v>0.5</v>
      </c>
      <c r="E12" s="39">
        <v>0.25990799999999997</v>
      </c>
      <c r="F12" s="40"/>
      <c r="G12" s="41">
        <f>IF(B12="","",IFERROR(TRUNC(ROUND(D12*E12,2),2),0))</f>
        <v>0.13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187</v>
      </c>
      <c r="B13" s="36">
        <v>1</v>
      </c>
      <c r="C13" s="37">
        <v>0.2</v>
      </c>
      <c r="D13" s="38">
        <f t="shared" ref="D13:D28" si="0">IF(B13="","",IFERROR(ROUND(B13*C13,5),0))</f>
        <v>0.2</v>
      </c>
      <c r="E13" s="39">
        <v>0.25990799999999997</v>
      </c>
      <c r="F13" s="42"/>
      <c r="G13" s="41">
        <f t="shared" ref="G13:G28" si="1">IF(B13="","",IFERROR(TRUNC(ROUND(D13*E13,2),2),0))</f>
        <v>0.05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0.25990799999999997</v>
      </c>
      <c r="F14" s="40"/>
      <c r="G14" s="41">
        <f t="shared" si="1"/>
        <v>0.04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0.25990799999999997</v>
      </c>
      <c r="F15" s="40"/>
      <c r="G15" s="41">
        <f t="shared" si="1"/>
        <v>0.01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4</v>
      </c>
      <c r="C16" s="37">
        <v>0.05</v>
      </c>
      <c r="D16" s="38">
        <f t="shared" si="0"/>
        <v>0.2</v>
      </c>
      <c r="E16" s="39">
        <v>0.25990799999999997</v>
      </c>
      <c r="F16" s="40"/>
      <c r="G16" s="41">
        <f t="shared" si="1"/>
        <v>0.05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142</v>
      </c>
      <c r="B17" s="36">
        <v>2</v>
      </c>
      <c r="C17" s="37">
        <v>0.05</v>
      </c>
      <c r="D17" s="38">
        <f t="shared" si="0"/>
        <v>0.1</v>
      </c>
      <c r="E17" s="39">
        <v>0.25990799999999997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132</v>
      </c>
      <c r="B18" s="36">
        <v>2</v>
      </c>
      <c r="C18" s="37">
        <v>2</v>
      </c>
      <c r="D18" s="38">
        <f t="shared" si="0"/>
        <v>4</v>
      </c>
      <c r="E18" s="39">
        <v>0.25990799999999997</v>
      </c>
      <c r="F18" s="40"/>
      <c r="G18" s="41">
        <f t="shared" si="1"/>
        <v>1.04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1.35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0.25990799999999997</v>
      </c>
      <c r="F33" s="40"/>
      <c r="G33" s="40">
        <f>IF(B33="","",IFERROR(TRUNC(ROUND(D33*E33,2),2),0))</f>
        <v>1.18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0.25990799999999997</v>
      </c>
      <c r="F34" s="40"/>
      <c r="G34" s="40">
        <f t="shared" ref="G34:G39" si="4">IF(B34="","",IFERROR(TRUNC(ROUND(D34*E34,2),2),0))</f>
        <v>1.07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0.25990799999999997</v>
      </c>
      <c r="F35" s="40"/>
      <c r="G35" s="40">
        <f t="shared" si="4"/>
        <v>2.11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4.3600000000000003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287</v>
      </c>
      <c r="B44" s="68"/>
      <c r="C44" s="69" t="s">
        <v>1</v>
      </c>
      <c r="D44" s="70">
        <v>1</v>
      </c>
      <c r="E44" s="71">
        <v>4.4800000000000004</v>
      </c>
      <c r="F44" s="72"/>
      <c r="G44" s="43">
        <f>IF(D44="","",IFERROR(TRUNC(ROUND(D44*E44,2),2),0))</f>
        <v>4.4800000000000004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4.4800000000000004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10.29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0.77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0.77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11.83</v>
      </c>
      <c r="U75" t="s">
        <v>172</v>
      </c>
      <c r="V75">
        <f>+TRUNC(ROUND(G29+G40+G71+G73+G74,2),2)</f>
        <v>7.35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4.4800000000000004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91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3.149143</v>
      </c>
      <c r="F12" s="40"/>
      <c r="G12" s="41">
        <f>IF(B12="","",IFERROR(TRUNC(ROUND(D12*E12,2),2),0))</f>
        <v>13.38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182</v>
      </c>
      <c r="B13" s="36">
        <v>1</v>
      </c>
      <c r="C13" s="37">
        <v>20</v>
      </c>
      <c r="D13" s="38">
        <f t="shared" ref="D13:D28" si="0">IF(B13="","",IFERROR(ROUND(B13*C13,5),0))</f>
        <v>20</v>
      </c>
      <c r="E13" s="39">
        <v>3.149143</v>
      </c>
      <c r="F13" s="42"/>
      <c r="G13" s="41">
        <f t="shared" ref="G13:G28" si="1">IF(B13="","",IFERROR(TRUNC(ROUND(D13*E13,2),2),0))</f>
        <v>62.98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183</v>
      </c>
      <c r="B14" s="36">
        <v>1</v>
      </c>
      <c r="C14" s="37">
        <v>1</v>
      </c>
      <c r="D14" s="38">
        <f t="shared" si="0"/>
        <v>1</v>
      </c>
      <c r="E14" s="39">
        <v>3.149143</v>
      </c>
      <c r="F14" s="40"/>
      <c r="G14" s="41">
        <f t="shared" si="1"/>
        <v>3.15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1</v>
      </c>
      <c r="C15" s="37">
        <v>0.17</v>
      </c>
      <c r="D15" s="38">
        <f t="shared" si="0"/>
        <v>0.17</v>
      </c>
      <c r="E15" s="39">
        <v>3.149143</v>
      </c>
      <c r="F15" s="40"/>
      <c r="G15" s="41">
        <f t="shared" si="1"/>
        <v>0.54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1</v>
      </c>
      <c r="C16" s="37">
        <v>0.05</v>
      </c>
      <c r="D16" s="38">
        <f t="shared" si="0"/>
        <v>0.05</v>
      </c>
      <c r="E16" s="39">
        <v>3.149143</v>
      </c>
      <c r="F16" s="40"/>
      <c r="G16" s="41">
        <f t="shared" si="1"/>
        <v>0.16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5</v>
      </c>
      <c r="C17" s="37">
        <v>0.05</v>
      </c>
      <c r="D17" s="38">
        <f t="shared" si="0"/>
        <v>0.25</v>
      </c>
      <c r="E17" s="39">
        <v>3.149143</v>
      </c>
      <c r="F17" s="40"/>
      <c r="G17" s="41">
        <f t="shared" si="1"/>
        <v>0.79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81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3.149143</v>
      </c>
      <c r="F33" s="40"/>
      <c r="G33" s="40">
        <f>IF(B33="","",IFERROR(TRUNC(ROUND(D33*E33,2),2),0))</f>
        <v>14.33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3.149143</v>
      </c>
      <c r="F34" s="40"/>
      <c r="G34" s="40">
        <f t="shared" ref="G34:G39" si="4">IF(B34="","",IFERROR(TRUNC(ROUND(D34*E34,2),2),0))</f>
        <v>25.82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3.149143</v>
      </c>
      <c r="F35" s="40"/>
      <c r="G35" s="40">
        <f t="shared" si="4"/>
        <v>25.57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65.72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288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148.72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11.15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11.15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171.02</v>
      </c>
      <c r="U75" t="s">
        <v>172</v>
      </c>
      <c r="V75">
        <f>+TRUNC(ROUND(G29+G40+G71+G73+G74,2),2)</f>
        <v>171.02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51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0.80728999999999995</v>
      </c>
      <c r="F12" s="40"/>
      <c r="G12" s="41">
        <f>IF(B12="","",IFERROR(TRUNC(ROUND(D12*E12,2),2),0))</f>
        <v>3.43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182</v>
      </c>
      <c r="B13" s="36">
        <v>1</v>
      </c>
      <c r="C13" s="37">
        <v>20</v>
      </c>
      <c r="D13" s="38">
        <f t="shared" ref="D13:D28" si="0">IF(B13="","",IFERROR(ROUND(B13*C13,5),0))</f>
        <v>20</v>
      </c>
      <c r="E13" s="39">
        <v>0.80728999999999995</v>
      </c>
      <c r="F13" s="42"/>
      <c r="G13" s="41">
        <f t="shared" ref="G13:G28" si="1">IF(B13="","",IFERROR(TRUNC(ROUND(D13*E13,2),2),0))</f>
        <v>16.149999999999999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183</v>
      </c>
      <c r="B14" s="36">
        <v>1</v>
      </c>
      <c r="C14" s="37">
        <v>1</v>
      </c>
      <c r="D14" s="38">
        <f t="shared" si="0"/>
        <v>1</v>
      </c>
      <c r="E14" s="39">
        <v>0.80728999999999995</v>
      </c>
      <c r="F14" s="40"/>
      <c r="G14" s="41">
        <f t="shared" si="1"/>
        <v>0.81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1</v>
      </c>
      <c r="C15" s="37">
        <v>0.17</v>
      </c>
      <c r="D15" s="38">
        <f t="shared" si="0"/>
        <v>0.17</v>
      </c>
      <c r="E15" s="39">
        <v>0.80728999999999995</v>
      </c>
      <c r="F15" s="40"/>
      <c r="G15" s="41">
        <f t="shared" si="1"/>
        <v>0.14000000000000001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1</v>
      </c>
      <c r="C16" s="37">
        <v>0.05</v>
      </c>
      <c r="D16" s="38">
        <f t="shared" si="0"/>
        <v>0.05</v>
      </c>
      <c r="E16" s="39">
        <v>0.80728999999999995</v>
      </c>
      <c r="F16" s="40"/>
      <c r="G16" s="41">
        <f t="shared" si="1"/>
        <v>0.04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5</v>
      </c>
      <c r="C17" s="37">
        <v>0.05</v>
      </c>
      <c r="D17" s="38">
        <f t="shared" si="0"/>
        <v>0.25</v>
      </c>
      <c r="E17" s="39">
        <v>0.80728999999999995</v>
      </c>
      <c r="F17" s="40"/>
      <c r="G17" s="41">
        <f t="shared" si="1"/>
        <v>0.2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20.77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0.80728999999999995</v>
      </c>
      <c r="F33" s="40"/>
      <c r="G33" s="40">
        <f>IF(B33="","",IFERROR(TRUNC(ROUND(D33*E33,2),2),0))</f>
        <v>3.67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0.80728999999999995</v>
      </c>
      <c r="F34" s="40"/>
      <c r="G34" s="40">
        <f t="shared" ref="G34:G39" si="4">IF(B34="","",IFERROR(TRUNC(ROUND(D34*E34,2),2),0))</f>
        <v>6.62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0.80728999999999995</v>
      </c>
      <c r="F35" s="40"/>
      <c r="G35" s="40">
        <f t="shared" si="4"/>
        <v>6.56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16.850000000000001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39.619999999999997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2.97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2.97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45.56</v>
      </c>
      <c r="U75" t="s">
        <v>172</v>
      </c>
      <c r="V75">
        <f>+TRUNC(ROUND(G29+G40+G71+G73+G74,2),2)</f>
        <v>45.56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0.78759999999999997</v>
      </c>
      <c r="F12" s="40"/>
      <c r="G12" s="41">
        <f>IF(B12="","",IFERROR(TRUNC(ROUND(D12*E12,2),2),0))</f>
        <v>3.35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182</v>
      </c>
      <c r="B13" s="36">
        <v>1</v>
      </c>
      <c r="C13" s="37">
        <v>20</v>
      </c>
      <c r="D13" s="38">
        <f t="shared" ref="D13:D28" si="0">IF(B13="","",IFERROR(ROUND(B13*C13,5),0))</f>
        <v>20</v>
      </c>
      <c r="E13" s="39">
        <v>0.78759999999999997</v>
      </c>
      <c r="F13" s="42"/>
      <c r="G13" s="41">
        <f t="shared" ref="G13:G28" si="1">IF(B13="","",IFERROR(TRUNC(ROUND(D13*E13,2),2),0))</f>
        <v>15.75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183</v>
      </c>
      <c r="B14" s="36">
        <v>1</v>
      </c>
      <c r="C14" s="37">
        <v>1</v>
      </c>
      <c r="D14" s="38">
        <f t="shared" si="0"/>
        <v>1</v>
      </c>
      <c r="E14" s="39">
        <v>0.78759999999999997</v>
      </c>
      <c r="F14" s="40"/>
      <c r="G14" s="41">
        <f t="shared" si="1"/>
        <v>0.79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188</v>
      </c>
      <c r="B15" s="36">
        <v>1</v>
      </c>
      <c r="C15" s="37">
        <v>0.17</v>
      </c>
      <c r="D15" s="38">
        <f t="shared" si="0"/>
        <v>0.17</v>
      </c>
      <c r="E15" s="39">
        <v>0.78759999999999997</v>
      </c>
      <c r="F15" s="40"/>
      <c r="G15" s="41">
        <f t="shared" si="1"/>
        <v>0.13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189</v>
      </c>
      <c r="B16" s="36">
        <v>1</v>
      </c>
      <c r="C16" s="37">
        <v>0.05</v>
      </c>
      <c r="D16" s="38">
        <f t="shared" si="0"/>
        <v>0.05</v>
      </c>
      <c r="E16" s="39">
        <v>0.78759999999999997</v>
      </c>
      <c r="F16" s="40"/>
      <c r="G16" s="41">
        <f t="shared" si="1"/>
        <v>0.04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130</v>
      </c>
      <c r="B17" s="36">
        <v>5</v>
      </c>
      <c r="C17" s="37">
        <v>0.05</v>
      </c>
      <c r="D17" s="38">
        <f t="shared" si="0"/>
        <v>0.25</v>
      </c>
      <c r="E17" s="39">
        <v>0.78759999999999997</v>
      </c>
      <c r="F17" s="40"/>
      <c r="G17" s="41">
        <f t="shared" si="1"/>
        <v>0.2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20.260000000000002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0.78759999999999997</v>
      </c>
      <c r="F33" s="40"/>
      <c r="G33" s="40">
        <f>IF(B33="","",IFERROR(TRUNC(ROUND(D33*E33,2),2),0))</f>
        <v>3.58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0.78759999999999997</v>
      </c>
      <c r="F34" s="40"/>
      <c r="G34" s="40">
        <f t="shared" ref="G34:G39" si="4">IF(B34="","",IFERROR(TRUNC(ROUND(D34*E34,2),2),0))</f>
        <v>6.46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0.78759999999999997</v>
      </c>
      <c r="F35" s="40"/>
      <c r="G35" s="40">
        <f t="shared" si="4"/>
        <v>6.4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16.440000000000001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38.700000000000003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2.9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2.9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44.5</v>
      </c>
      <c r="U75" t="s">
        <v>172</v>
      </c>
      <c r="V75">
        <f>+TRUNC(ROUND(G29+G40+G71+G73+G74,2),2)</f>
        <v>44.5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177</v>
      </c>
      <c r="B12" s="36">
        <v>1</v>
      </c>
      <c r="C12" s="37">
        <v>0.15</v>
      </c>
      <c r="D12" s="38">
        <f>IF(B12="","",IFERROR(ROUND(B12*C12,5),0))</f>
        <v>0.15</v>
      </c>
      <c r="E12" s="39">
        <v>5.4147499999999997</v>
      </c>
      <c r="F12" s="40"/>
      <c r="G12" s="41">
        <f>IF(B12="","",IFERROR(TRUNC(ROUND(D12*E12,2),2),0))</f>
        <v>0.81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130</v>
      </c>
      <c r="B13" s="36">
        <v>4</v>
      </c>
      <c r="C13" s="37">
        <v>0.05</v>
      </c>
      <c r="D13" s="38">
        <f t="shared" ref="D13:D28" si="0">IF(B13="","",IFERROR(ROUND(B13*C13,5),0))</f>
        <v>0.2</v>
      </c>
      <c r="E13" s="39">
        <v>5.4147499999999997</v>
      </c>
      <c r="F13" s="42"/>
      <c r="G13" s="41">
        <f t="shared" ref="G13:G28" si="1">IF(B13="","",IFERROR(TRUNC(ROUND(D13*E13,2),2),0))</f>
        <v>1.08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/>
      <c r="B14" s="36"/>
      <c r="C14" s="37"/>
      <c r="D14" s="38" t="str">
        <f t="shared" si="0"/>
        <v/>
      </c>
      <c r="E14" s="39"/>
      <c r="F14" s="40"/>
      <c r="G14" s="41" t="str">
        <f t="shared" si="1"/>
        <v/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1.89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5.4147499999999997</v>
      </c>
      <c r="F33" s="40"/>
      <c r="G33" s="40">
        <f>IF(B33="","",IFERROR(TRUNC(ROUND(D33*E33,2),2),0))</f>
        <v>24.64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5.4147499999999997</v>
      </c>
      <c r="F34" s="40"/>
      <c r="G34" s="40">
        <f t="shared" ref="G34:G39" si="4">IF(B34="","",IFERROR(TRUNC(ROUND(D34*E34,2),2),0))</f>
        <v>22.2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5.4147499999999997</v>
      </c>
      <c r="F35" s="40"/>
      <c r="G35" s="40">
        <f t="shared" si="4"/>
        <v>43.97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90.81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181</v>
      </c>
      <c r="B44" s="68"/>
      <c r="C44" s="69" t="s">
        <v>1</v>
      </c>
      <c r="D44" s="70">
        <v>1</v>
      </c>
      <c r="E44" s="71">
        <v>475</v>
      </c>
      <c r="F44" s="72"/>
      <c r="G44" s="43">
        <f>IF(D44="","",IFERROR(TRUNC(ROUND(D44*E44,2),2),0))</f>
        <v>475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475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</v>
      </c>
      <c r="F69" s="40"/>
      <c r="G69" s="43">
        <f>IF(D69=0,"",IFERROR(TRUNC(ROUND(D69*E69,2),2),0))</f>
        <v>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571.70000000000005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42.88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42.88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657.46</v>
      </c>
      <c r="U75" t="s">
        <v>172</v>
      </c>
      <c r="V75">
        <f>+TRUNC(ROUND(G29+G40+G71+G73+G74,2),2)</f>
        <v>182.46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475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0.82484999999999997</v>
      </c>
      <c r="F12" s="40"/>
      <c r="G12" s="41">
        <f>IF(B12="","",IFERROR(TRUNC(ROUND(D12*E12,2),2),0))</f>
        <v>3.51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0.82484999999999997</v>
      </c>
      <c r="F13" s="42"/>
      <c r="G13" s="41">
        <f t="shared" ref="G13:G28" si="1">IF(B13="","",IFERROR(TRUNC(ROUND(D13*E13,2),2),0))</f>
        <v>0.25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0.82484999999999997</v>
      </c>
      <c r="F14" s="40"/>
      <c r="G14" s="41">
        <f t="shared" si="1"/>
        <v>0.14000000000000001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0.82484999999999997</v>
      </c>
      <c r="F15" s="40"/>
      <c r="G15" s="41">
        <f t="shared" si="1"/>
        <v>0.08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0.82484999999999997</v>
      </c>
      <c r="F16" s="40"/>
      <c r="G16" s="41">
        <f t="shared" si="1"/>
        <v>0.12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4.0999999999999996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0.82484999999999997</v>
      </c>
      <c r="F33" s="40"/>
      <c r="G33" s="40">
        <f>IF(B33="","",IFERROR(TRUNC(ROUND(D33*E33,2),2),0))</f>
        <v>3.75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0.82484999999999997</v>
      </c>
      <c r="F34" s="40"/>
      <c r="G34" s="40">
        <f t="shared" ref="G34:G39" si="4">IF(B34="","",IFERROR(TRUNC(ROUND(D34*E34,2),2),0))</f>
        <v>3.38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0.82484999999999997</v>
      </c>
      <c r="F35" s="40"/>
      <c r="G35" s="40">
        <f t="shared" si="4"/>
        <v>3.35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10.48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15.58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1.17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1.17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17.920000000000002</v>
      </c>
      <c r="U75" t="s">
        <v>172</v>
      </c>
      <c r="V75">
        <f>+TRUNC(ROUND(G29+G40+G71+G73+G74,2),2)</f>
        <v>17.920000000000002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0.89385800000000004</v>
      </c>
      <c r="F12" s="40"/>
      <c r="G12" s="41">
        <f>IF(B12="","",IFERROR(TRUNC(ROUND(D12*E12,2),2),0))</f>
        <v>3.8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0.89385800000000004</v>
      </c>
      <c r="F13" s="42"/>
      <c r="G13" s="41">
        <f t="shared" ref="G13:G28" si="1">IF(B13="","",IFERROR(TRUNC(ROUND(D13*E13,2),2),0))</f>
        <v>0.27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0.89385800000000004</v>
      </c>
      <c r="F14" s="40"/>
      <c r="G14" s="41">
        <f t="shared" si="1"/>
        <v>0.15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0.89385800000000004</v>
      </c>
      <c r="F15" s="40"/>
      <c r="G15" s="41">
        <f t="shared" si="1"/>
        <v>0.09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0.89385800000000004</v>
      </c>
      <c r="F16" s="40"/>
      <c r="G16" s="41">
        <f t="shared" si="1"/>
        <v>0.13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4.4400000000000004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0.89385800000000004</v>
      </c>
      <c r="F33" s="40"/>
      <c r="G33" s="40">
        <f>IF(B33="","",IFERROR(TRUNC(ROUND(D33*E33,2),2),0))</f>
        <v>4.07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0.89385800000000004</v>
      </c>
      <c r="F34" s="40"/>
      <c r="G34" s="40">
        <f t="shared" ref="G34:G39" si="4">IF(B34="","",IFERROR(TRUNC(ROUND(D34*E34,2),2),0))</f>
        <v>3.66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0.89385800000000004</v>
      </c>
      <c r="F35" s="40"/>
      <c r="G35" s="40">
        <f t="shared" si="4"/>
        <v>3.63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11.36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</v>
      </c>
      <c r="F69" s="40"/>
      <c r="G69" s="43">
        <f>IF(D69=0,"",IFERROR(TRUNC(ROUND(D69*E69,2),2),0))</f>
        <v>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16.8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1.26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1.26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19.32</v>
      </c>
      <c r="U75" t="s">
        <v>172</v>
      </c>
      <c r="V75">
        <f>+TRUNC(ROUND(G29+G40+G71+G73+G74,2),2)</f>
        <v>19.32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0.86636000000000002</v>
      </c>
      <c r="F12" s="40"/>
      <c r="G12" s="41">
        <f>IF(B12="","",IFERROR(TRUNC(ROUND(D12*E12,2),2),0))</f>
        <v>3.68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0.86636000000000002</v>
      </c>
      <c r="F13" s="42"/>
      <c r="G13" s="41">
        <f t="shared" ref="G13:G28" si="1">IF(B13="","",IFERROR(TRUNC(ROUND(D13*E13,2),2),0))</f>
        <v>0.26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0.86636000000000002</v>
      </c>
      <c r="F14" s="40"/>
      <c r="G14" s="41">
        <f t="shared" si="1"/>
        <v>0.15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0.86636000000000002</v>
      </c>
      <c r="F15" s="40"/>
      <c r="G15" s="41">
        <f t="shared" si="1"/>
        <v>0.09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0.86636000000000002</v>
      </c>
      <c r="F16" s="40"/>
      <c r="G16" s="41">
        <f t="shared" si="1"/>
        <v>0.13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4.3099999999999996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0.86636000000000002</v>
      </c>
      <c r="F33" s="40"/>
      <c r="G33" s="40">
        <f>IF(B33="","",IFERROR(TRUNC(ROUND(D33*E33,2),2),0))</f>
        <v>3.94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0.86636000000000002</v>
      </c>
      <c r="F34" s="40"/>
      <c r="G34" s="40">
        <f t="shared" ref="G34:G39" si="4">IF(B34="","",IFERROR(TRUNC(ROUND(D34*E34,2),2),0))</f>
        <v>3.55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0.86636000000000002</v>
      </c>
      <c r="F35" s="40"/>
      <c r="G35" s="40">
        <f t="shared" si="4"/>
        <v>3.52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11.01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1.1499999999999999</v>
      </c>
      <c r="F69" s="40"/>
      <c r="G69" s="43">
        <f>IF(D69=0,"",IFERROR(TRUNC(ROUND(D69*E69,2),2),0))</f>
        <v>1.1499999999999999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1.1499999999999999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16.47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1.24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1.24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18.95</v>
      </c>
      <c r="U75" t="s">
        <v>172</v>
      </c>
      <c r="V75">
        <f>+TRUNC(ROUND(G29+G40+G71+G73+G74,2),2)</f>
        <v>18.95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0.78759999999999997</v>
      </c>
      <c r="F12" s="40"/>
      <c r="G12" s="41">
        <f>IF(B12="","",IFERROR(TRUNC(ROUND(D12*E12,2),2),0))</f>
        <v>3.35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0.78759999999999997</v>
      </c>
      <c r="F13" s="42"/>
      <c r="G13" s="41">
        <f t="shared" ref="G13:G28" si="1">IF(B13="","",IFERROR(TRUNC(ROUND(D13*E13,2),2),0))</f>
        <v>0.24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0.78759999999999997</v>
      </c>
      <c r="F14" s="40"/>
      <c r="G14" s="41">
        <f t="shared" si="1"/>
        <v>0.13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0.78759999999999997</v>
      </c>
      <c r="F15" s="40"/>
      <c r="G15" s="41">
        <f t="shared" si="1"/>
        <v>0.08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0.78759999999999997</v>
      </c>
      <c r="F16" s="40"/>
      <c r="G16" s="41">
        <f t="shared" si="1"/>
        <v>0.12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3.92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0.78759999999999997</v>
      </c>
      <c r="F33" s="40"/>
      <c r="G33" s="40">
        <f>IF(B33="","",IFERROR(TRUNC(ROUND(D33*E33,2),2),0))</f>
        <v>3.58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0.78759999999999997</v>
      </c>
      <c r="F34" s="40"/>
      <c r="G34" s="40">
        <f t="shared" ref="G34:G39" si="4">IF(B34="","",IFERROR(TRUNC(ROUND(D34*E34,2),2),0))</f>
        <v>3.23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0.78759999999999997</v>
      </c>
      <c r="F35" s="40"/>
      <c r="G35" s="40">
        <f t="shared" si="4"/>
        <v>3.2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10.01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1.06</v>
      </c>
      <c r="F69" s="40"/>
      <c r="G69" s="43">
        <f>IF(D69=0,"",IFERROR(TRUNC(ROUND(D69*E69,2),2),0))</f>
        <v>1.06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1.06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14.99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1.1200000000000001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1.1200000000000001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17.23</v>
      </c>
      <c r="U75" t="s">
        <v>172</v>
      </c>
      <c r="V75">
        <f>+TRUNC(ROUND(G29+G40+G71+G73+G74,2),2)</f>
        <v>17.23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0.78542299999999998</v>
      </c>
      <c r="F12" s="40"/>
      <c r="G12" s="41">
        <f>IF(B12="","",IFERROR(TRUNC(ROUND(D12*E12,2),2),0))</f>
        <v>3.34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0.78542299999999998</v>
      </c>
      <c r="F13" s="42"/>
      <c r="G13" s="41">
        <f t="shared" ref="G13:G28" si="1">IF(B13="","",IFERROR(TRUNC(ROUND(D13*E13,2),2),0))</f>
        <v>0.24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0.78542299999999998</v>
      </c>
      <c r="F14" s="40"/>
      <c r="G14" s="41">
        <f t="shared" si="1"/>
        <v>0.13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0.78542299999999998</v>
      </c>
      <c r="F15" s="40"/>
      <c r="G15" s="41">
        <f t="shared" si="1"/>
        <v>0.08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0.78542299999999998</v>
      </c>
      <c r="F16" s="40"/>
      <c r="G16" s="41">
        <f t="shared" si="1"/>
        <v>0.12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3.91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0.78542299999999998</v>
      </c>
      <c r="F33" s="40"/>
      <c r="G33" s="40">
        <f>IF(B33="","",IFERROR(TRUNC(ROUND(D33*E33,2),2),0))</f>
        <v>3.57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0.78542299999999998</v>
      </c>
      <c r="F34" s="40"/>
      <c r="G34" s="40">
        <f t="shared" ref="G34:G39" si="4">IF(B34="","",IFERROR(TRUNC(ROUND(D34*E34,2),2),0))</f>
        <v>3.22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0.78542299999999998</v>
      </c>
      <c r="F35" s="40"/>
      <c r="G35" s="40">
        <f t="shared" si="4"/>
        <v>3.19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9.98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1.05</v>
      </c>
      <c r="F69" s="40"/>
      <c r="G69" s="43">
        <f>IF(D69=0,"",IFERROR(TRUNC(ROUND(D69*E69,2),2),0))</f>
        <v>1.05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1.05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14.94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1.1200000000000001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1.1200000000000001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17.18</v>
      </c>
      <c r="U75" t="s">
        <v>172</v>
      </c>
      <c r="V75">
        <f>+TRUNC(ROUND(G29+G40+G71+G73+G74,2),2)</f>
        <v>17.18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0.39379999999999998</v>
      </c>
      <c r="F12" s="40"/>
      <c r="G12" s="41">
        <f>IF(B12="","",IFERROR(TRUNC(ROUND(D12*E12,2),2),0))</f>
        <v>1.67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0.39379999999999998</v>
      </c>
      <c r="F13" s="42"/>
      <c r="G13" s="41">
        <f t="shared" ref="G13:G28" si="1">IF(B13="","",IFERROR(TRUNC(ROUND(D13*E13,2),2),0))</f>
        <v>0.12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0.39379999999999998</v>
      </c>
      <c r="F14" s="40"/>
      <c r="G14" s="41">
        <f t="shared" si="1"/>
        <v>7.0000000000000007E-2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2</v>
      </c>
      <c r="C15" s="37">
        <v>0.05</v>
      </c>
      <c r="D15" s="38">
        <f t="shared" si="0"/>
        <v>0.1</v>
      </c>
      <c r="E15" s="39">
        <v>0.39379999999999998</v>
      </c>
      <c r="F15" s="40"/>
      <c r="G15" s="41">
        <f t="shared" si="1"/>
        <v>0.04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0.39379999999999998</v>
      </c>
      <c r="F16" s="40"/>
      <c r="G16" s="41">
        <f t="shared" si="1"/>
        <v>0.06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1.96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0.39379999999999998</v>
      </c>
      <c r="F33" s="40"/>
      <c r="G33" s="40">
        <f>IF(B33="","",IFERROR(TRUNC(ROUND(D33*E33,2),2),0))</f>
        <v>1.79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0.39379999999999998</v>
      </c>
      <c r="F34" s="40"/>
      <c r="G34" s="40">
        <f t="shared" ref="G34:G39" si="4">IF(B34="","",IFERROR(TRUNC(ROUND(D34*E34,2),2),0))</f>
        <v>1.61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0.39379999999999998</v>
      </c>
      <c r="F35" s="40"/>
      <c r="G35" s="40">
        <f t="shared" si="4"/>
        <v>1.6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0.78</v>
      </c>
      <c r="F69" s="40"/>
      <c r="G69" s="43">
        <f>IF(D69=0,"",IFERROR(TRUNC(ROUND(D69*E69,2),2),0))</f>
        <v>0.78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0.78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7.74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0.57999999999999996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0.57999999999999996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8.9</v>
      </c>
      <c r="U75" t="s">
        <v>172</v>
      </c>
      <c r="V75">
        <f>+TRUNC(ROUND(G29+G40+G71+G73+G74,2),2)</f>
        <v>8.9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1.1321749999999999</v>
      </c>
      <c r="F12" s="40"/>
      <c r="G12" s="41">
        <f>IF(B12="","",IFERROR(TRUNC(ROUND(D12*E12,2),2),0))</f>
        <v>4.8099999999999996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289</v>
      </c>
      <c r="B13" s="36">
        <v>1</v>
      </c>
      <c r="C13" s="37">
        <v>10</v>
      </c>
      <c r="D13" s="38">
        <f t="shared" ref="D13:D28" si="0">IF(B13="","",IFERROR(ROUND(B13*C13,5),0))</f>
        <v>10</v>
      </c>
      <c r="E13" s="39">
        <v>1.1321749999999999</v>
      </c>
      <c r="F13" s="42"/>
      <c r="G13" s="41">
        <f t="shared" ref="G13:G28" si="1">IF(B13="","",IFERROR(TRUNC(ROUND(D13*E13,2),2),0))</f>
        <v>11.32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182</v>
      </c>
      <c r="B14" s="36">
        <v>1</v>
      </c>
      <c r="C14" s="37">
        <v>20</v>
      </c>
      <c r="D14" s="38">
        <f t="shared" si="0"/>
        <v>20</v>
      </c>
      <c r="E14" s="39">
        <v>1.1321749999999999</v>
      </c>
      <c r="F14" s="40"/>
      <c r="G14" s="41">
        <f t="shared" si="1"/>
        <v>22.64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186</v>
      </c>
      <c r="B15" s="36">
        <v>2</v>
      </c>
      <c r="C15" s="37">
        <v>0.5</v>
      </c>
      <c r="D15" s="38">
        <f t="shared" si="0"/>
        <v>1</v>
      </c>
      <c r="E15" s="39">
        <v>1.1321749999999999</v>
      </c>
      <c r="F15" s="40"/>
      <c r="G15" s="41">
        <f t="shared" si="1"/>
        <v>1.1299999999999999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230</v>
      </c>
      <c r="B16" s="36">
        <v>2</v>
      </c>
      <c r="C16" s="37">
        <v>0.2</v>
      </c>
      <c r="D16" s="38">
        <f t="shared" si="0"/>
        <v>0.4</v>
      </c>
      <c r="E16" s="39">
        <v>1.1321749999999999</v>
      </c>
      <c r="F16" s="40"/>
      <c r="G16" s="41">
        <f t="shared" si="1"/>
        <v>0.45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187</v>
      </c>
      <c r="B17" s="36">
        <v>2</v>
      </c>
      <c r="C17" s="37">
        <v>0.2</v>
      </c>
      <c r="D17" s="38">
        <f t="shared" si="0"/>
        <v>0.4</v>
      </c>
      <c r="E17" s="39">
        <v>1.1321749999999999</v>
      </c>
      <c r="F17" s="40"/>
      <c r="G17" s="41">
        <f t="shared" si="1"/>
        <v>0.45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188</v>
      </c>
      <c r="B18" s="36">
        <v>6</v>
      </c>
      <c r="C18" s="37">
        <v>0.17</v>
      </c>
      <c r="D18" s="38">
        <f t="shared" si="0"/>
        <v>1.02</v>
      </c>
      <c r="E18" s="39">
        <v>1.1321749999999999</v>
      </c>
      <c r="F18" s="40"/>
      <c r="G18" s="41">
        <f t="shared" si="1"/>
        <v>1.1499999999999999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 t="s">
        <v>130</v>
      </c>
      <c r="B19" s="36">
        <v>5</v>
      </c>
      <c r="C19" s="37">
        <v>0.05</v>
      </c>
      <c r="D19" s="38">
        <f t="shared" si="0"/>
        <v>0.25</v>
      </c>
      <c r="E19" s="39">
        <v>1.1321749999999999</v>
      </c>
      <c r="F19" s="40"/>
      <c r="G19" s="41">
        <f t="shared" si="1"/>
        <v>0.28000000000000003</v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42.23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1.1321749999999999</v>
      </c>
      <c r="F33" s="40"/>
      <c r="G33" s="40">
        <f>IF(B33="","",IFERROR(TRUNC(ROUND(D33*E33,2),2),0))</f>
        <v>5.15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1.1321749999999999</v>
      </c>
      <c r="F34" s="40"/>
      <c r="G34" s="40">
        <f t="shared" ref="G34:G39" si="4">IF(B34="","",IFERROR(TRUNC(ROUND(D34*E34,2),2),0))</f>
        <v>9.2799999999999994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1.1321749999999999</v>
      </c>
      <c r="F35" s="40"/>
      <c r="G35" s="40">
        <f t="shared" si="4"/>
        <v>9.19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23.62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</v>
      </c>
      <c r="F69" s="40"/>
      <c r="G69" s="43">
        <f>IF(D69=0,"",IFERROR(TRUNC(ROUND(D69*E69,2),2),0))</f>
        <v>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69.849999999999994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5.24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5.24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80.33</v>
      </c>
      <c r="U75" t="s">
        <v>172</v>
      </c>
      <c r="V75">
        <f>+TRUNC(ROUND(G29+G40+G71+G73+G74,2),2)</f>
        <v>80.33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59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1.5062850000000001</v>
      </c>
      <c r="F12" s="40"/>
      <c r="G12" s="41">
        <f>IF(B12="","",IFERROR(TRUNC(ROUND(D12*E12,2),2),0))</f>
        <v>6.4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182</v>
      </c>
      <c r="B13" s="36">
        <v>1</v>
      </c>
      <c r="C13" s="37">
        <v>20</v>
      </c>
      <c r="D13" s="38">
        <f t="shared" ref="D13:D28" si="0">IF(B13="","",IFERROR(ROUND(B13*C13,5),0))</f>
        <v>20</v>
      </c>
      <c r="E13" s="39">
        <v>1.5062850000000001</v>
      </c>
      <c r="F13" s="42"/>
      <c r="G13" s="41">
        <f t="shared" ref="G13:G28" si="1">IF(B13="","",IFERROR(TRUNC(ROUND(D13*E13,2),2),0))</f>
        <v>30.13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183</v>
      </c>
      <c r="B14" s="36">
        <v>1</v>
      </c>
      <c r="C14" s="37">
        <v>1</v>
      </c>
      <c r="D14" s="38">
        <f t="shared" si="0"/>
        <v>1</v>
      </c>
      <c r="E14" s="39">
        <v>1.5062850000000001</v>
      </c>
      <c r="F14" s="40"/>
      <c r="G14" s="41">
        <f t="shared" si="1"/>
        <v>1.51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186</v>
      </c>
      <c r="B15" s="36">
        <v>1</v>
      </c>
      <c r="C15" s="37">
        <v>0.5</v>
      </c>
      <c r="D15" s="38">
        <f t="shared" si="0"/>
        <v>0.5</v>
      </c>
      <c r="E15" s="39">
        <v>1.5062850000000001</v>
      </c>
      <c r="F15" s="40"/>
      <c r="G15" s="41">
        <f t="shared" si="1"/>
        <v>0.75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177</v>
      </c>
      <c r="B16" s="36">
        <v>2</v>
      </c>
      <c r="C16" s="37">
        <v>0.15</v>
      </c>
      <c r="D16" s="38">
        <f t="shared" si="0"/>
        <v>0.3</v>
      </c>
      <c r="E16" s="39">
        <v>1.5062850000000001</v>
      </c>
      <c r="F16" s="40"/>
      <c r="G16" s="41">
        <f t="shared" si="1"/>
        <v>0.45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188</v>
      </c>
      <c r="B17" s="36">
        <v>2</v>
      </c>
      <c r="C17" s="37">
        <v>0.17</v>
      </c>
      <c r="D17" s="38">
        <f t="shared" si="0"/>
        <v>0.34</v>
      </c>
      <c r="E17" s="39">
        <v>1.5062850000000001</v>
      </c>
      <c r="F17" s="40"/>
      <c r="G17" s="41">
        <f t="shared" si="1"/>
        <v>0.51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189</v>
      </c>
      <c r="B18" s="36">
        <v>2</v>
      </c>
      <c r="C18" s="37">
        <v>0.05</v>
      </c>
      <c r="D18" s="38">
        <f t="shared" si="0"/>
        <v>0.1</v>
      </c>
      <c r="E18" s="39">
        <v>1.5062850000000001</v>
      </c>
      <c r="F18" s="40"/>
      <c r="G18" s="41">
        <f t="shared" si="1"/>
        <v>0.15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 t="s">
        <v>130</v>
      </c>
      <c r="B19" s="36">
        <v>4</v>
      </c>
      <c r="C19" s="37">
        <v>0.05</v>
      </c>
      <c r="D19" s="38">
        <f t="shared" si="0"/>
        <v>0.2</v>
      </c>
      <c r="E19" s="39">
        <v>1.5062850000000001</v>
      </c>
      <c r="F19" s="40"/>
      <c r="G19" s="41">
        <f t="shared" si="1"/>
        <v>0.3</v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40.200000000000003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1.5062850000000001</v>
      </c>
      <c r="F33" s="40"/>
      <c r="G33" s="40">
        <f>IF(B33="","",IFERROR(TRUNC(ROUND(D33*E33,2),2),0))</f>
        <v>6.85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1.5062850000000001</v>
      </c>
      <c r="F34" s="40"/>
      <c r="G34" s="40">
        <f t="shared" ref="G34:G39" si="4">IF(B34="","",IFERROR(TRUNC(ROUND(D34*E34,2),2),0))</f>
        <v>12.35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1.5062850000000001</v>
      </c>
      <c r="F35" s="40"/>
      <c r="G35" s="40">
        <f t="shared" si="4"/>
        <v>6.12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25.32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202</v>
      </c>
      <c r="B44" s="68"/>
      <c r="C44" s="69" t="s">
        <v>191</v>
      </c>
      <c r="D44" s="70">
        <v>2</v>
      </c>
      <c r="E44" s="71">
        <v>3.65</v>
      </c>
      <c r="F44" s="72"/>
      <c r="G44" s="43">
        <f>IF(D44="","",IFERROR(TRUNC(ROUND(D44*E44,2),2),0))</f>
        <v>7.3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7.3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</v>
      </c>
      <c r="F69" s="40"/>
      <c r="G69" s="43">
        <f>IF(D69=0,"",IFERROR(TRUNC(ROUND(D69*E69,2),2),0))</f>
        <v>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76.819999999999993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5.76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5.76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88.34</v>
      </c>
      <c r="U75" t="s">
        <v>172</v>
      </c>
      <c r="V75">
        <f>+TRUNC(ROUND(G29+G40+G71+G73+G74,2),2)</f>
        <v>81.040000000000006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7.3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1.1321749999999999</v>
      </c>
      <c r="F12" s="40"/>
      <c r="G12" s="41">
        <f>IF(B12="","",IFERROR(TRUNC(ROUND(D12*E12,2),2),0))</f>
        <v>4.8099999999999996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289</v>
      </c>
      <c r="B13" s="36">
        <v>1</v>
      </c>
      <c r="C13" s="37">
        <v>10</v>
      </c>
      <c r="D13" s="38">
        <f t="shared" ref="D13:D28" si="0">IF(B13="","",IFERROR(ROUND(B13*C13,5),0))</f>
        <v>10</v>
      </c>
      <c r="E13" s="39">
        <v>1.1321749999999999</v>
      </c>
      <c r="F13" s="42"/>
      <c r="G13" s="41">
        <f t="shared" ref="G13:G28" si="1">IF(B13="","",IFERROR(TRUNC(ROUND(D13*E13,2),2),0))</f>
        <v>11.32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182</v>
      </c>
      <c r="B14" s="36">
        <v>1</v>
      </c>
      <c r="C14" s="37">
        <v>20</v>
      </c>
      <c r="D14" s="38">
        <f t="shared" si="0"/>
        <v>20</v>
      </c>
      <c r="E14" s="39">
        <v>1.1321749999999999</v>
      </c>
      <c r="F14" s="40"/>
      <c r="G14" s="41">
        <f t="shared" si="1"/>
        <v>22.64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186</v>
      </c>
      <c r="B15" s="36">
        <v>2</v>
      </c>
      <c r="C15" s="37">
        <v>0.5</v>
      </c>
      <c r="D15" s="38">
        <f t="shared" si="0"/>
        <v>1</v>
      </c>
      <c r="E15" s="39">
        <v>1.1321749999999999</v>
      </c>
      <c r="F15" s="40"/>
      <c r="G15" s="41">
        <f t="shared" si="1"/>
        <v>1.1299999999999999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230</v>
      </c>
      <c r="B16" s="36">
        <v>2</v>
      </c>
      <c r="C16" s="37">
        <v>0.2</v>
      </c>
      <c r="D16" s="38">
        <f t="shared" si="0"/>
        <v>0.4</v>
      </c>
      <c r="E16" s="39">
        <v>1.1321749999999999</v>
      </c>
      <c r="F16" s="40"/>
      <c r="G16" s="41">
        <f t="shared" si="1"/>
        <v>0.45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187</v>
      </c>
      <c r="B17" s="36">
        <v>2</v>
      </c>
      <c r="C17" s="37">
        <v>0.2</v>
      </c>
      <c r="D17" s="38">
        <f t="shared" si="0"/>
        <v>0.4</v>
      </c>
      <c r="E17" s="39">
        <v>1.1321749999999999</v>
      </c>
      <c r="F17" s="40"/>
      <c r="G17" s="41">
        <f t="shared" si="1"/>
        <v>0.45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188</v>
      </c>
      <c r="B18" s="36">
        <v>6</v>
      </c>
      <c r="C18" s="37">
        <v>0.17</v>
      </c>
      <c r="D18" s="38">
        <f t="shared" si="0"/>
        <v>1.02</v>
      </c>
      <c r="E18" s="39">
        <v>1.1321749999999999</v>
      </c>
      <c r="F18" s="40"/>
      <c r="G18" s="41">
        <f t="shared" si="1"/>
        <v>1.1499999999999999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 t="s">
        <v>130</v>
      </c>
      <c r="B19" s="36">
        <v>5</v>
      </c>
      <c r="C19" s="37">
        <v>0.05</v>
      </c>
      <c r="D19" s="38">
        <f t="shared" si="0"/>
        <v>0.25</v>
      </c>
      <c r="E19" s="39">
        <v>1.1321749999999999</v>
      </c>
      <c r="F19" s="40"/>
      <c r="G19" s="41">
        <f t="shared" si="1"/>
        <v>0.28000000000000003</v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 t="s">
        <v>132</v>
      </c>
      <c r="B20" s="36" t="s">
        <v>231</v>
      </c>
      <c r="C20" s="37">
        <v>2</v>
      </c>
      <c r="D20" s="38" t="str">
        <f t="shared" si="0"/>
        <v/>
      </c>
      <c r="E20" s="39">
        <v>1.1321749999999999</v>
      </c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42.23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1.1321749999999999</v>
      </c>
      <c r="F33" s="40"/>
      <c r="G33" s="40">
        <f>IF(B33="","",IFERROR(TRUNC(ROUND(D33*E33,2),2),0))</f>
        <v>5.15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1.1321749999999999</v>
      </c>
      <c r="F34" s="40"/>
      <c r="G34" s="40">
        <f t="shared" ref="G34:G39" si="4">IF(B34="","",IFERROR(TRUNC(ROUND(D34*E34,2),2),0))</f>
        <v>9.2799999999999994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1.1321749999999999</v>
      </c>
      <c r="F35" s="40"/>
      <c r="G35" s="40">
        <f t="shared" si="4"/>
        <v>9.19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23.62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4</v>
      </c>
      <c r="F69" s="40"/>
      <c r="G69" s="43">
        <f>IF(D69=0,"",IFERROR(TRUNC(ROUND(D69*E69,2),2),0))</f>
        <v>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69.849999999999994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5.24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5.24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80.33</v>
      </c>
      <c r="U75" t="s">
        <v>172</v>
      </c>
      <c r="V75">
        <f>+TRUNC(ROUND(G29+G40+G71+G73+G74,2),2)</f>
        <v>80.33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60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1.2799E-2</v>
      </c>
      <c r="F12" s="40"/>
      <c r="G12" s="41">
        <f>IF(B12="","",IFERROR(TRUNC(ROUND(D12*E12,2),2),0))</f>
        <v>0.05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1.2799E-2</v>
      </c>
      <c r="F13" s="42"/>
      <c r="G13" s="41">
        <f t="shared" ref="G13:G28" si="1">IF(B13="","",IFERROR(TRUNC(ROUND(D13*E13,2),2),0))</f>
        <v>0.01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135</v>
      </c>
      <c r="B14" s="36">
        <v>1</v>
      </c>
      <c r="C14" s="37">
        <v>0.15</v>
      </c>
      <c r="D14" s="38">
        <f t="shared" si="0"/>
        <v>0.15</v>
      </c>
      <c r="E14" s="39">
        <v>1.2799E-2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177</v>
      </c>
      <c r="B15" s="36">
        <v>2</v>
      </c>
      <c r="C15" s="37">
        <v>0.15</v>
      </c>
      <c r="D15" s="38">
        <f t="shared" si="0"/>
        <v>0.3</v>
      </c>
      <c r="E15" s="39">
        <v>1.2799E-2</v>
      </c>
      <c r="F15" s="40"/>
      <c r="G15" s="41">
        <f t="shared" si="1"/>
        <v>0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2</v>
      </c>
      <c r="C16" s="37">
        <v>0.17</v>
      </c>
      <c r="D16" s="38">
        <f t="shared" si="0"/>
        <v>0.34</v>
      </c>
      <c r="E16" s="39">
        <v>1.2799E-2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2</v>
      </c>
      <c r="C17" s="37">
        <v>0.05</v>
      </c>
      <c r="D17" s="38">
        <f t="shared" si="0"/>
        <v>0.1</v>
      </c>
      <c r="E17" s="39">
        <v>1.2799E-2</v>
      </c>
      <c r="F17" s="40"/>
      <c r="G17" s="41">
        <f t="shared" si="1"/>
        <v>0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1.2799E-2</v>
      </c>
      <c r="F18" s="40"/>
      <c r="G18" s="41">
        <f t="shared" si="1"/>
        <v>0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1.2799E-2</v>
      </c>
      <c r="F33" s="40"/>
      <c r="G33" s="40">
        <f>IF(B33="","",IFERROR(TRUNC(ROUND(D33*E33,2),2),0))</f>
        <v>0.06</v>
      </c>
    </row>
    <row r="34" spans="1:22">
      <c r="A34" s="43" t="s">
        <v>179</v>
      </c>
      <c r="B34" s="61">
        <v>2</v>
      </c>
      <c r="C34" s="48">
        <v>4.0599999999999996</v>
      </c>
      <c r="D34" s="38">
        <f t="shared" ref="D34:D39" si="3">IF(B34="","",IFERROR(ROUND(B34*C34,5),0))</f>
        <v>8.1199999999999992</v>
      </c>
      <c r="E34" s="37">
        <v>1.2799E-2</v>
      </c>
      <c r="F34" s="40"/>
      <c r="G34" s="40">
        <f t="shared" ref="G34:G39" si="4">IF(B34="","",IFERROR(TRUNC(ROUND(D34*E34,2),2),0))</f>
        <v>0.1</v>
      </c>
    </row>
    <row r="35" spans="1:22">
      <c r="A35" s="43"/>
      <c r="B35" s="61"/>
      <c r="C35" s="48"/>
      <c r="D35" s="38" t="str">
        <f t="shared" si="3"/>
        <v/>
      </c>
      <c r="E35" s="37"/>
      <c r="F35" s="40"/>
      <c r="G35" s="40" t="str">
        <f t="shared" si="4"/>
        <v/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0.16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0.23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0.27</v>
      </c>
      <c r="U75" t="s">
        <v>172</v>
      </c>
      <c r="V75">
        <f>+TRUNC(ROUND(G29+G40+G71+G73+G74,2),2)</f>
        <v>0.27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10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182</v>
      </c>
      <c r="B12" s="36">
        <v>1</v>
      </c>
      <c r="C12" s="37">
        <v>20</v>
      </c>
      <c r="D12" s="38">
        <f>IF(B12="","",IFERROR(ROUND(B12*C12,5),0))</f>
        <v>20</v>
      </c>
      <c r="E12" s="39">
        <v>1.2995399999999999</v>
      </c>
      <c r="F12" s="40"/>
      <c r="G12" s="41">
        <f>IF(B12="","",IFERROR(TRUNC(ROUND(D12*E12,2),2),0))</f>
        <v>25.99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1.2995399999999999</v>
      </c>
      <c r="F13" s="42"/>
      <c r="G13" s="41">
        <f t="shared" ref="G13:G28" si="1">IF(B13="","",IFERROR(TRUNC(ROUND(D13*E13,2),2),0))</f>
        <v>1.3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177</v>
      </c>
      <c r="B14" s="36">
        <v>1</v>
      </c>
      <c r="C14" s="37">
        <v>0.15</v>
      </c>
      <c r="D14" s="38">
        <f t="shared" si="0"/>
        <v>0.15</v>
      </c>
      <c r="E14" s="39">
        <v>1.2995399999999999</v>
      </c>
      <c r="F14" s="40"/>
      <c r="G14" s="41">
        <f t="shared" si="1"/>
        <v>0.19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130</v>
      </c>
      <c r="B15" s="36">
        <v>5</v>
      </c>
      <c r="C15" s="37">
        <v>0.05</v>
      </c>
      <c r="D15" s="38">
        <f t="shared" si="0"/>
        <v>0.25</v>
      </c>
      <c r="E15" s="39">
        <v>1.2995399999999999</v>
      </c>
      <c r="F15" s="40"/>
      <c r="G15" s="41">
        <f t="shared" si="1"/>
        <v>0.32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27.8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1.2995399999999999</v>
      </c>
      <c r="F33" s="40"/>
      <c r="G33" s="40">
        <f>IF(B33="","",IFERROR(TRUNC(ROUND(D33*E33,2),2),0))</f>
        <v>5.91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1.2995399999999999</v>
      </c>
      <c r="F34" s="40"/>
      <c r="G34" s="40">
        <f t="shared" ref="G34:G39" si="4">IF(B34="","",IFERROR(TRUNC(ROUND(D34*E34,2),2),0))</f>
        <v>10.66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1.2995399999999999</v>
      </c>
      <c r="F35" s="40"/>
      <c r="G35" s="40">
        <f t="shared" si="4"/>
        <v>10.55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27.12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184</v>
      </c>
      <c r="B44" s="68"/>
      <c r="C44" s="69" t="s">
        <v>1</v>
      </c>
      <c r="D44" s="70">
        <v>1</v>
      </c>
      <c r="E44" s="71">
        <v>209.5</v>
      </c>
      <c r="F44" s="72"/>
      <c r="G44" s="43">
        <f>IF(D44="","",IFERROR(TRUNC(ROUND(D44*E44,2),2),0))</f>
        <v>209.5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209.5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10</v>
      </c>
      <c r="F69" s="40"/>
      <c r="G69" s="43">
        <f>IF(D69=0,"",IFERROR(TRUNC(ROUND(D69*E69,2),2),0))</f>
        <v>10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10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274.42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20.58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20.58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315.58</v>
      </c>
      <c r="U75" t="s">
        <v>172</v>
      </c>
      <c r="V75">
        <f>+TRUNC(ROUND(G29+G40+G71+G73+G74,2),2)</f>
        <v>106.08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209.5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61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1.2799E-2</v>
      </c>
      <c r="F12" s="40"/>
      <c r="G12" s="41">
        <f>IF(B12="","",IFERROR(TRUNC(ROUND(D12*E12,2),2),0))</f>
        <v>0.05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1.2799E-2</v>
      </c>
      <c r="F13" s="42"/>
      <c r="G13" s="41">
        <f t="shared" ref="G13:G28" si="1">IF(B13="","",IFERROR(TRUNC(ROUND(D13*E13,2),2),0))</f>
        <v>0.01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135</v>
      </c>
      <c r="B14" s="36">
        <v>1</v>
      </c>
      <c r="C14" s="37">
        <v>0.15</v>
      </c>
      <c r="D14" s="38">
        <f t="shared" si="0"/>
        <v>0.15</v>
      </c>
      <c r="E14" s="39">
        <v>1.2799E-2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177</v>
      </c>
      <c r="B15" s="36">
        <v>1</v>
      </c>
      <c r="C15" s="37">
        <v>0.15</v>
      </c>
      <c r="D15" s="38">
        <f t="shared" si="0"/>
        <v>0.15</v>
      </c>
      <c r="E15" s="39">
        <v>1.2799E-2</v>
      </c>
      <c r="F15" s="40"/>
      <c r="G15" s="41">
        <f t="shared" si="1"/>
        <v>0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1</v>
      </c>
      <c r="C16" s="37">
        <v>0.17</v>
      </c>
      <c r="D16" s="38">
        <f t="shared" si="0"/>
        <v>0.17</v>
      </c>
      <c r="E16" s="39">
        <v>1.2799E-2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1</v>
      </c>
      <c r="C17" s="37">
        <v>0.05</v>
      </c>
      <c r="D17" s="38">
        <f t="shared" si="0"/>
        <v>0.05</v>
      </c>
      <c r="E17" s="39">
        <v>1.2799E-2</v>
      </c>
      <c r="F17" s="40"/>
      <c r="G17" s="41">
        <f t="shared" si="1"/>
        <v>0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1.2799E-2</v>
      </c>
      <c r="F18" s="40"/>
      <c r="G18" s="41">
        <f t="shared" si="1"/>
        <v>0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1.2799E-2</v>
      </c>
      <c r="F33" s="40"/>
      <c r="G33" s="40">
        <f>IF(B33="","",IFERROR(TRUNC(ROUND(D33*E33,2),2),0))</f>
        <v>0.06</v>
      </c>
    </row>
    <row r="34" spans="1:22">
      <c r="A34" s="43" t="s">
        <v>179</v>
      </c>
      <c r="B34" s="61">
        <v>2</v>
      </c>
      <c r="C34" s="48">
        <v>4.0599999999999996</v>
      </c>
      <c r="D34" s="38">
        <f t="shared" ref="D34:D39" si="3">IF(B34="","",IFERROR(ROUND(B34*C34,5),0))</f>
        <v>8.1199999999999992</v>
      </c>
      <c r="E34" s="37">
        <v>1.2799E-2</v>
      </c>
      <c r="F34" s="40"/>
      <c r="G34" s="40">
        <f t="shared" ref="G34:G39" si="4">IF(B34="","",IFERROR(TRUNC(ROUND(D34*E34,2),2),0))</f>
        <v>0.1</v>
      </c>
    </row>
    <row r="35" spans="1:22">
      <c r="A35" s="43"/>
      <c r="B35" s="61"/>
      <c r="C35" s="48"/>
      <c r="D35" s="38" t="str">
        <f t="shared" si="3"/>
        <v/>
      </c>
      <c r="E35" s="37"/>
      <c r="F35" s="40"/>
      <c r="G35" s="40" t="str">
        <f t="shared" si="4"/>
        <v/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0.16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0.23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0.02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0.02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0.27</v>
      </c>
      <c r="U75" t="s">
        <v>172</v>
      </c>
      <c r="V75">
        <f>+TRUNC(ROUND(G29+G40+G71+G73+G74,2),2)</f>
        <v>0.27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94</v>
      </c>
      <c r="B7" s="104"/>
      <c r="C7" s="104"/>
      <c r="D7" s="104"/>
      <c r="E7" s="104"/>
      <c r="F7" s="20" t="s">
        <v>106</v>
      </c>
      <c r="G7" s="21" t="s">
        <v>15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7.8759999999999993E-3</v>
      </c>
      <c r="F12" s="40"/>
      <c r="G12" s="41">
        <f>IF(B12="","",IFERROR(TRUNC(ROUND(D12*E12,2),2),0))</f>
        <v>0.03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186</v>
      </c>
      <c r="B13" s="36">
        <v>1</v>
      </c>
      <c r="C13" s="37">
        <v>0.5</v>
      </c>
      <c r="D13" s="38">
        <f t="shared" ref="D13:D28" si="0">IF(B13="","",IFERROR(ROUND(B13*C13,5),0))</f>
        <v>0.5</v>
      </c>
      <c r="E13" s="39">
        <v>7.8759999999999993E-3</v>
      </c>
      <c r="F13" s="42"/>
      <c r="G13" s="41">
        <f t="shared" ref="G13:G28" si="1">IF(B13="","",IFERROR(TRUNC(ROUND(D13*E13,2),2),0))</f>
        <v>0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135</v>
      </c>
      <c r="B14" s="36">
        <v>1</v>
      </c>
      <c r="C14" s="37">
        <v>0.15</v>
      </c>
      <c r="D14" s="38">
        <f t="shared" si="0"/>
        <v>0.15</v>
      </c>
      <c r="E14" s="39">
        <v>7.8759999999999993E-3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177</v>
      </c>
      <c r="B15" s="36">
        <v>2</v>
      </c>
      <c r="C15" s="37">
        <v>0.15</v>
      </c>
      <c r="D15" s="38">
        <f t="shared" si="0"/>
        <v>0.3</v>
      </c>
      <c r="E15" s="39">
        <v>7.8759999999999993E-3</v>
      </c>
      <c r="F15" s="40"/>
      <c r="G15" s="41">
        <f t="shared" si="1"/>
        <v>0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188</v>
      </c>
      <c r="B16" s="36">
        <v>2</v>
      </c>
      <c r="C16" s="37">
        <v>0.17</v>
      </c>
      <c r="D16" s="38">
        <f t="shared" si="0"/>
        <v>0.34</v>
      </c>
      <c r="E16" s="39">
        <v>7.8759999999999993E-3</v>
      </c>
      <c r="F16" s="40"/>
      <c r="G16" s="41">
        <f t="shared" si="1"/>
        <v>0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189</v>
      </c>
      <c r="B17" s="36">
        <v>2</v>
      </c>
      <c r="C17" s="37">
        <v>0.05</v>
      </c>
      <c r="D17" s="38">
        <f t="shared" si="0"/>
        <v>0.1</v>
      </c>
      <c r="E17" s="39">
        <v>7.8759999999999993E-3</v>
      </c>
      <c r="F17" s="40"/>
      <c r="G17" s="41">
        <f t="shared" si="1"/>
        <v>0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 t="s">
        <v>130</v>
      </c>
      <c r="B18" s="36">
        <v>3</v>
      </c>
      <c r="C18" s="37">
        <v>0.05</v>
      </c>
      <c r="D18" s="38">
        <f t="shared" si="0"/>
        <v>0.15</v>
      </c>
      <c r="E18" s="39">
        <v>7.8759999999999993E-3</v>
      </c>
      <c r="F18" s="40"/>
      <c r="G18" s="41">
        <f t="shared" si="1"/>
        <v>0</v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7.8759999999999993E-3</v>
      </c>
      <c r="F33" s="40"/>
      <c r="G33" s="40">
        <f>IF(B33="","",IFERROR(TRUNC(ROUND(D33*E33,2),2),0))</f>
        <v>0.04</v>
      </c>
    </row>
    <row r="34" spans="1:22">
      <c r="A34" s="43" t="s">
        <v>179</v>
      </c>
      <c r="B34" s="61">
        <v>2</v>
      </c>
      <c r="C34" s="48">
        <v>4.0599999999999996</v>
      </c>
      <c r="D34" s="38">
        <f t="shared" ref="D34:D39" si="3">IF(B34="","",IFERROR(ROUND(B34*C34,5),0))</f>
        <v>8.1199999999999992</v>
      </c>
      <c r="E34" s="37">
        <v>7.8759999999999993E-3</v>
      </c>
      <c r="F34" s="40"/>
      <c r="G34" s="40">
        <f t="shared" ref="G34:G39" si="4">IF(B34="","",IFERROR(TRUNC(ROUND(D34*E34,2),2),0))</f>
        <v>0.06</v>
      </c>
    </row>
    <row r="35" spans="1:22">
      <c r="A35" s="43"/>
      <c r="B35" s="61"/>
      <c r="C35" s="48"/>
      <c r="D35" s="38" t="str">
        <f t="shared" si="3"/>
        <v/>
      </c>
      <c r="E35" s="37"/>
      <c r="F35" s="40"/>
      <c r="G35" s="40" t="str">
        <f t="shared" si="4"/>
        <v/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0.01</v>
      </c>
      <c r="F69" s="40"/>
      <c r="G69" s="43">
        <f>IF(D69=0,"",IFERROR(TRUNC(ROUND(D69*E69,2),2),0))</f>
        <v>0.01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0.01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0.14000000000000001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0.01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0.01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0.16</v>
      </c>
      <c r="U75" t="s">
        <v>172</v>
      </c>
      <c r="V75">
        <f>+TRUNC(ROUND(G29+G40+G71+G73+G74,2),2)</f>
        <v>0.16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62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5.4148000000000002E-2</v>
      </c>
      <c r="F12" s="40"/>
      <c r="G12" s="41">
        <f>IF(B12="","",IFERROR(TRUNC(ROUND(D12*E12,2),2),0))</f>
        <v>0.23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5.4148000000000002E-2</v>
      </c>
      <c r="F13" s="42"/>
      <c r="G13" s="41">
        <f t="shared" ref="G13:G28" si="1">IF(B13="","",IFERROR(TRUNC(ROUND(D13*E13,2),2),0))</f>
        <v>0.02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3</v>
      </c>
      <c r="C14" s="37">
        <v>0.05</v>
      </c>
      <c r="D14" s="38">
        <f t="shared" si="0"/>
        <v>0.15</v>
      </c>
      <c r="E14" s="39">
        <v>5.4148000000000002E-2</v>
      </c>
      <c r="F14" s="40"/>
      <c r="G14" s="41">
        <f t="shared" si="1"/>
        <v>0.01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0.26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5.4148000000000002E-2</v>
      </c>
      <c r="F33" s="40"/>
      <c r="G33" s="40">
        <f>IF(B33="","",IFERROR(TRUNC(ROUND(D33*E33,2),2),0))</f>
        <v>0.25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5.4148000000000002E-2</v>
      </c>
      <c r="F34" s="40"/>
      <c r="G34" s="40">
        <f t="shared" ref="G34:G39" si="4">IF(B34="","",IFERROR(TRUNC(ROUND(D34*E34,2),2),0))</f>
        <v>0.22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5.4148000000000002E-2</v>
      </c>
      <c r="F35" s="40"/>
      <c r="G35" s="40">
        <f t="shared" si="4"/>
        <v>0.22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0.69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264</v>
      </c>
      <c r="B44" s="68"/>
      <c r="C44" s="69" t="s">
        <v>191</v>
      </c>
      <c r="D44" s="70">
        <v>1</v>
      </c>
      <c r="E44" s="71">
        <v>4.0999999999999996</v>
      </c>
      <c r="F44" s="72"/>
      <c r="G44" s="43">
        <f>IF(D44="","",IFERROR(TRUNC(ROUND(D44*E44,2),2),0))</f>
        <v>4.0999999999999996</v>
      </c>
      <c r="J44" s="73"/>
    </row>
    <row r="45" spans="1:22">
      <c r="A45" s="74" t="s">
        <v>265</v>
      </c>
      <c r="B45" s="75"/>
      <c r="C45" s="69" t="s">
        <v>15</v>
      </c>
      <c r="D45" s="70">
        <v>2</v>
      </c>
      <c r="E45" s="76">
        <v>2.77</v>
      </c>
      <c r="F45" s="42"/>
      <c r="G45" s="43">
        <f t="shared" ref="G45:G63" si="5">IF(D45="","",IFERROR(TRUNC(ROUND(D45*E45,2),2),0))</f>
        <v>5.54</v>
      </c>
      <c r="J45" s="73"/>
    </row>
    <row r="46" spans="1:22">
      <c r="A46" s="74" t="s">
        <v>266</v>
      </c>
      <c r="B46" s="75"/>
      <c r="C46" s="77" t="s">
        <v>1</v>
      </c>
      <c r="D46" s="78">
        <v>1</v>
      </c>
      <c r="E46" s="79">
        <v>4.2699999999999996</v>
      </c>
      <c r="F46" s="40"/>
      <c r="G46" s="43">
        <f t="shared" si="5"/>
        <v>4.2699999999999996</v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13.91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0.2</v>
      </c>
      <c r="F69" s="40"/>
      <c r="G69" s="43">
        <f>IF(D69=0,"",IFERROR(TRUNC(ROUND(D69*E69,2),2),0))</f>
        <v>0.2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15.06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1.1299999999999999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1.1299999999999999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17.32</v>
      </c>
      <c r="U75" t="s">
        <v>172</v>
      </c>
      <c r="V75">
        <f>+TRUNC(ROUND(G29+G40+G71+G73+G74,2),2)</f>
        <v>3.41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13.91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63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4.9230000000000003E-3</v>
      </c>
      <c r="F12" s="40"/>
      <c r="G12" s="41">
        <f>IF(B12="","",IFERROR(TRUNC(ROUND(D12*E12,2),2),0))</f>
        <v>0.02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2</v>
      </c>
      <c r="C13" s="37">
        <v>0.15</v>
      </c>
      <c r="D13" s="38">
        <f t="shared" ref="D13:D28" si="0">IF(B13="","",IFERROR(ROUND(B13*C13,5),0))</f>
        <v>0.3</v>
      </c>
      <c r="E13" s="39">
        <v>4.9230000000000003E-3</v>
      </c>
      <c r="F13" s="42"/>
      <c r="G13" s="41">
        <f t="shared" ref="G13:G28" si="1">IF(B13="","",IFERROR(TRUNC(ROUND(D13*E13,2),2),0))</f>
        <v>0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3</v>
      </c>
      <c r="C14" s="37">
        <v>0.05</v>
      </c>
      <c r="D14" s="38">
        <f t="shared" si="0"/>
        <v>0.15</v>
      </c>
      <c r="E14" s="39">
        <v>4.9230000000000003E-3</v>
      </c>
      <c r="F14" s="40"/>
      <c r="G14" s="41">
        <f t="shared" si="1"/>
        <v>0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0.02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4.9230000000000003E-3</v>
      </c>
      <c r="F33" s="40"/>
      <c r="G33" s="40">
        <f>IF(B33="","",IFERROR(TRUNC(ROUND(D33*E33,2),2),0))</f>
        <v>0.02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4.9230000000000003E-3</v>
      </c>
      <c r="F34" s="40"/>
      <c r="G34" s="40">
        <f t="shared" ref="G34:G39" si="4">IF(B34="","",IFERROR(TRUNC(ROUND(D34*E34,2),2),0))</f>
        <v>0.02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4.9230000000000003E-3</v>
      </c>
      <c r="F35" s="40"/>
      <c r="G35" s="40">
        <f t="shared" si="4"/>
        <v>0.02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0.06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290</v>
      </c>
      <c r="B44" s="68"/>
      <c r="C44" s="69" t="s">
        <v>1</v>
      </c>
      <c r="D44" s="70">
        <v>1</v>
      </c>
      <c r="E44" s="71">
        <v>18</v>
      </c>
      <c r="F44" s="72"/>
      <c r="G44" s="43">
        <f>IF(D44="","",IFERROR(TRUNC(ROUND(D44*E44,2),2),0))</f>
        <v>18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0.4</v>
      </c>
      <c r="F69" s="40"/>
      <c r="G69" s="43">
        <f>IF(D69=0,"",IFERROR(TRUNC(ROUND(D69*E69,2),2),0))</f>
        <v>0.4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0.4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18.48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1.39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1.39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21.26</v>
      </c>
      <c r="U75" t="s">
        <v>172</v>
      </c>
      <c r="V75">
        <f>+TRUNC(ROUND(G29+G40+G71+G73+G74,2),2)</f>
        <v>3.26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64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0.61038999999999999</v>
      </c>
      <c r="F12" s="40"/>
      <c r="G12" s="41">
        <f>IF(B12="","",IFERROR(TRUNC(ROUND(D12*E12,2),2),0))</f>
        <v>2.59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0.61038999999999999</v>
      </c>
      <c r="F13" s="42"/>
      <c r="G13" s="41">
        <f t="shared" ref="G13:G28" si="1">IF(B13="","",IFERROR(TRUNC(ROUND(D13*E13,2),2),0))</f>
        <v>0.09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0.61038999999999999</v>
      </c>
      <c r="F14" s="40"/>
      <c r="G14" s="41">
        <f t="shared" si="1"/>
        <v>0.1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0.61038999999999999</v>
      </c>
      <c r="F15" s="40"/>
      <c r="G15" s="41">
        <f t="shared" si="1"/>
        <v>0.03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0.61038999999999999</v>
      </c>
      <c r="F16" s="40"/>
      <c r="G16" s="41">
        <f t="shared" si="1"/>
        <v>0.09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142</v>
      </c>
      <c r="B17" s="36">
        <v>1</v>
      </c>
      <c r="C17" s="37">
        <v>0.05</v>
      </c>
      <c r="D17" s="38">
        <f t="shared" si="0"/>
        <v>0.05</v>
      </c>
      <c r="E17" s="39">
        <v>0.61038999999999999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2.93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0.61038999999999999</v>
      </c>
      <c r="F33" s="40"/>
      <c r="G33" s="40">
        <f>IF(B33="","",IFERROR(TRUNC(ROUND(D33*E33,2),2),0))</f>
        <v>2.78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0.61038999999999999</v>
      </c>
      <c r="F34" s="40"/>
      <c r="G34" s="40">
        <f t="shared" ref="G34:G39" si="4">IF(B34="","",IFERROR(TRUNC(ROUND(D34*E34,2),2),0))</f>
        <v>2.5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0.61038999999999999</v>
      </c>
      <c r="F35" s="40"/>
      <c r="G35" s="40">
        <f t="shared" si="4"/>
        <v>2.48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7.76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215</v>
      </c>
      <c r="B44" s="68"/>
      <c r="C44" s="69" t="s">
        <v>1</v>
      </c>
      <c r="D44" s="70">
        <v>1</v>
      </c>
      <c r="E44" s="71">
        <v>5.94</v>
      </c>
      <c r="F44" s="72"/>
      <c r="G44" s="43">
        <f>IF(D44="","",IFERROR(TRUNC(ROUND(D44*E44,2),2),0))</f>
        <v>5.94</v>
      </c>
      <c r="J44" s="73"/>
    </row>
    <row r="45" spans="1:22">
      <c r="A45" s="74" t="s">
        <v>216</v>
      </c>
      <c r="B45" s="75"/>
      <c r="C45" s="69" t="s">
        <v>1</v>
      </c>
      <c r="D45" s="70">
        <v>1</v>
      </c>
      <c r="E45" s="76">
        <v>7</v>
      </c>
      <c r="F45" s="42"/>
      <c r="G45" s="43">
        <f t="shared" ref="G45:G63" si="5">IF(D45="","",IFERROR(TRUNC(ROUND(D45*E45,2),2),0))</f>
        <v>7</v>
      </c>
      <c r="J45" s="73"/>
    </row>
    <row r="46" spans="1:22">
      <c r="A46" s="74" t="s">
        <v>217</v>
      </c>
      <c r="B46" s="75"/>
      <c r="C46" s="77" t="s">
        <v>1</v>
      </c>
      <c r="D46" s="78">
        <v>1</v>
      </c>
      <c r="E46" s="79">
        <v>69.319999999999993</v>
      </c>
      <c r="F46" s="40"/>
      <c r="G46" s="43">
        <f t="shared" si="5"/>
        <v>69.319999999999993</v>
      </c>
      <c r="J46" s="73"/>
    </row>
    <row r="47" spans="1:22" ht="25.5">
      <c r="A47" s="74" t="s">
        <v>218</v>
      </c>
      <c r="B47" s="75"/>
      <c r="C47" s="69" t="s">
        <v>1</v>
      </c>
      <c r="D47" s="70">
        <v>1</v>
      </c>
      <c r="E47" s="79">
        <v>19.55</v>
      </c>
      <c r="F47" s="40"/>
      <c r="G47" s="43">
        <f t="shared" si="5"/>
        <v>19.55</v>
      </c>
      <c r="J47" s="73"/>
    </row>
    <row r="48" spans="1:22" ht="25.5">
      <c r="A48" s="74" t="s">
        <v>219</v>
      </c>
      <c r="B48" s="75"/>
      <c r="C48" s="69" t="s">
        <v>191</v>
      </c>
      <c r="D48" s="70">
        <v>1</v>
      </c>
      <c r="E48" s="79">
        <v>5.19</v>
      </c>
      <c r="F48" s="40"/>
      <c r="G48" s="43">
        <f t="shared" si="5"/>
        <v>5.19</v>
      </c>
      <c r="J48" s="73"/>
    </row>
    <row r="49" spans="1:10" ht="25.5">
      <c r="A49" s="74" t="s">
        <v>220</v>
      </c>
      <c r="B49" s="75"/>
      <c r="C49" s="69" t="s">
        <v>191</v>
      </c>
      <c r="D49" s="70">
        <v>1</v>
      </c>
      <c r="E49" s="79">
        <v>5.88</v>
      </c>
      <c r="F49" s="40"/>
      <c r="G49" s="43">
        <f t="shared" si="5"/>
        <v>5.88</v>
      </c>
      <c r="J49" s="73"/>
    </row>
    <row r="50" spans="1:10" ht="25.5">
      <c r="A50" s="74" t="s">
        <v>221</v>
      </c>
      <c r="B50" s="75"/>
      <c r="C50" s="69" t="s">
        <v>191</v>
      </c>
      <c r="D50" s="70">
        <v>1</v>
      </c>
      <c r="E50" s="79">
        <v>4.24</v>
      </c>
      <c r="F50" s="40"/>
      <c r="G50" s="43">
        <f t="shared" si="5"/>
        <v>4.24</v>
      </c>
      <c r="J50" s="73"/>
    </row>
    <row r="51" spans="1:10" ht="25.5">
      <c r="A51" s="74" t="s">
        <v>222</v>
      </c>
      <c r="B51" s="75"/>
      <c r="C51" s="69" t="s">
        <v>191</v>
      </c>
      <c r="D51" s="70">
        <v>1</v>
      </c>
      <c r="E51" s="79">
        <v>0.65</v>
      </c>
      <c r="F51" s="40"/>
      <c r="G51" s="43">
        <f t="shared" si="5"/>
        <v>0.65</v>
      </c>
      <c r="J51" s="73"/>
    </row>
    <row r="52" spans="1:10">
      <c r="A52" s="74" t="s">
        <v>223</v>
      </c>
      <c r="B52" s="75"/>
      <c r="C52" s="69" t="s">
        <v>1</v>
      </c>
      <c r="D52" s="70">
        <v>1</v>
      </c>
      <c r="E52" s="79">
        <v>1.57</v>
      </c>
      <c r="F52" s="40"/>
      <c r="G52" s="43">
        <f t="shared" si="5"/>
        <v>1.57</v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119.34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132.03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3.3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3.3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138.63</v>
      </c>
      <c r="U75" t="s">
        <v>172</v>
      </c>
      <c r="V75">
        <f>+TRUNC(ROUND(G29+G40+G71+G73+G74,2),2)</f>
        <v>19.29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119.34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95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0.58085500000000001</v>
      </c>
      <c r="F12" s="40"/>
      <c r="G12" s="41">
        <f>IF(B12="","",IFERROR(TRUNC(ROUND(D12*E12,2),2),0))</f>
        <v>2.4700000000000002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0.58085500000000001</v>
      </c>
      <c r="F13" s="42"/>
      <c r="G13" s="41">
        <f t="shared" ref="G13:G28" si="1">IF(B13="","",IFERROR(TRUNC(ROUND(D13*E13,2),2),0))</f>
        <v>0.09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0.58085500000000001</v>
      </c>
      <c r="F14" s="40"/>
      <c r="G14" s="41">
        <f t="shared" si="1"/>
        <v>0.1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0.58085500000000001</v>
      </c>
      <c r="F15" s="40"/>
      <c r="G15" s="41">
        <f t="shared" si="1"/>
        <v>0.03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0.58085500000000001</v>
      </c>
      <c r="F16" s="40"/>
      <c r="G16" s="41">
        <f t="shared" si="1"/>
        <v>0.09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 t="s">
        <v>142</v>
      </c>
      <c r="B17" s="36">
        <v>1</v>
      </c>
      <c r="C17" s="37">
        <v>0.05</v>
      </c>
      <c r="D17" s="38">
        <f t="shared" si="0"/>
        <v>0.05</v>
      </c>
      <c r="E17" s="39">
        <v>0.58085500000000001</v>
      </c>
      <c r="F17" s="40"/>
      <c r="G17" s="41">
        <f t="shared" si="1"/>
        <v>0.03</v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2.81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0.58085500000000001</v>
      </c>
      <c r="F33" s="40"/>
      <c r="G33" s="40">
        <f>IF(B33="","",IFERROR(TRUNC(ROUND(D33*E33,2),2),0))</f>
        <v>2.64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0.58085500000000001</v>
      </c>
      <c r="F34" s="40"/>
      <c r="G34" s="40">
        <f t="shared" ref="G34:G39" si="4">IF(B34="","",IFERROR(TRUNC(ROUND(D34*E34,2),2),0))</f>
        <v>2.38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0.58085500000000001</v>
      </c>
      <c r="F35" s="40"/>
      <c r="G35" s="40">
        <f t="shared" si="4"/>
        <v>2.36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7.38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215</v>
      </c>
      <c r="B44" s="68"/>
      <c r="C44" s="69" t="s">
        <v>1</v>
      </c>
      <c r="D44" s="70">
        <v>1</v>
      </c>
      <c r="E44" s="71">
        <v>5.94</v>
      </c>
      <c r="F44" s="72"/>
      <c r="G44" s="43">
        <f>IF(D44="","",IFERROR(TRUNC(ROUND(D44*E44,2),2),0))</f>
        <v>5.94</v>
      </c>
      <c r="J44" s="73"/>
    </row>
    <row r="45" spans="1:22">
      <c r="A45" s="74" t="s">
        <v>216</v>
      </c>
      <c r="B45" s="75"/>
      <c r="C45" s="69" t="s">
        <v>1</v>
      </c>
      <c r="D45" s="70">
        <v>1</v>
      </c>
      <c r="E45" s="76">
        <v>7</v>
      </c>
      <c r="F45" s="42"/>
      <c r="G45" s="43">
        <f t="shared" ref="G45:G63" si="5">IF(D45="","",IFERROR(TRUNC(ROUND(D45*E45,2),2),0))</f>
        <v>7</v>
      </c>
      <c r="J45" s="73"/>
    </row>
    <row r="46" spans="1:22">
      <c r="A46" s="74" t="s">
        <v>224</v>
      </c>
      <c r="B46" s="75"/>
      <c r="C46" s="77" t="s">
        <v>1</v>
      </c>
      <c r="D46" s="78">
        <v>1</v>
      </c>
      <c r="E46" s="79">
        <v>73</v>
      </c>
      <c r="F46" s="40"/>
      <c r="G46" s="43">
        <f t="shared" si="5"/>
        <v>73</v>
      </c>
      <c r="J46" s="73"/>
    </row>
    <row r="47" spans="1:22" ht="25.5">
      <c r="A47" s="74" t="s">
        <v>218</v>
      </c>
      <c r="B47" s="75"/>
      <c r="C47" s="69" t="s">
        <v>1</v>
      </c>
      <c r="D47" s="70">
        <v>1</v>
      </c>
      <c r="E47" s="79">
        <v>19.55</v>
      </c>
      <c r="F47" s="40"/>
      <c r="G47" s="43">
        <f t="shared" si="5"/>
        <v>19.55</v>
      </c>
      <c r="J47" s="73"/>
    </row>
    <row r="48" spans="1:22" ht="25.5">
      <c r="A48" s="74" t="s">
        <v>219</v>
      </c>
      <c r="B48" s="75"/>
      <c r="C48" s="69" t="s">
        <v>191</v>
      </c>
      <c r="D48" s="70">
        <v>1</v>
      </c>
      <c r="E48" s="79">
        <v>5.19</v>
      </c>
      <c r="F48" s="40"/>
      <c r="G48" s="43">
        <f t="shared" si="5"/>
        <v>5.19</v>
      </c>
      <c r="J48" s="73"/>
    </row>
    <row r="49" spans="1:10" ht="25.5">
      <c r="A49" s="74" t="s">
        <v>220</v>
      </c>
      <c r="B49" s="75"/>
      <c r="C49" s="69" t="s">
        <v>191</v>
      </c>
      <c r="D49" s="70">
        <v>1</v>
      </c>
      <c r="E49" s="79">
        <v>5.88</v>
      </c>
      <c r="F49" s="40"/>
      <c r="G49" s="43">
        <f t="shared" si="5"/>
        <v>5.88</v>
      </c>
      <c r="J49" s="73"/>
    </row>
    <row r="50" spans="1:10" ht="25.5">
      <c r="A50" s="74" t="s">
        <v>221</v>
      </c>
      <c r="B50" s="75"/>
      <c r="C50" s="69" t="s">
        <v>191</v>
      </c>
      <c r="D50" s="70">
        <v>1</v>
      </c>
      <c r="E50" s="79">
        <v>4.24</v>
      </c>
      <c r="F50" s="40"/>
      <c r="G50" s="43">
        <f t="shared" si="5"/>
        <v>4.24</v>
      </c>
      <c r="J50" s="73"/>
    </row>
    <row r="51" spans="1:10" ht="25.5">
      <c r="A51" s="74" t="s">
        <v>222</v>
      </c>
      <c r="B51" s="75"/>
      <c r="C51" s="69" t="s">
        <v>191</v>
      </c>
      <c r="D51" s="70">
        <v>1</v>
      </c>
      <c r="E51" s="79">
        <v>0.65</v>
      </c>
      <c r="F51" s="40"/>
      <c r="G51" s="43">
        <f t="shared" si="5"/>
        <v>0.65</v>
      </c>
      <c r="J51" s="73"/>
    </row>
    <row r="52" spans="1:10">
      <c r="A52" s="74" t="s">
        <v>223</v>
      </c>
      <c r="B52" s="75"/>
      <c r="C52" s="69" t="s">
        <v>1</v>
      </c>
      <c r="D52" s="70">
        <v>1</v>
      </c>
      <c r="E52" s="79">
        <v>1.57</v>
      </c>
      <c r="F52" s="40"/>
      <c r="G52" s="43">
        <f t="shared" si="5"/>
        <v>1.57</v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123.02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135.21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2.5000000000000001E-2</v>
      </c>
      <c r="G73" s="51">
        <f>TRUNC(ROUND(G72*F73,2),2)</f>
        <v>3.38</v>
      </c>
    </row>
    <row r="74" spans="1:22">
      <c r="A74" s="136"/>
      <c r="B74" s="137"/>
      <c r="C74" s="140" t="s">
        <v>170</v>
      </c>
      <c r="D74" s="112"/>
      <c r="E74" s="112"/>
      <c r="F74" s="86">
        <v>2.5000000000000001E-2</v>
      </c>
      <c r="G74" s="51">
        <f>TRUNC(ROUND(G72*F74,2),2)</f>
        <v>3.38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141.97</v>
      </c>
      <c r="U75" t="s">
        <v>172</v>
      </c>
      <c r="V75">
        <f>+TRUNC(ROUND(G29+G40+G71+G73+G74,2),2)</f>
        <v>18.95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123.02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96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0.443025</v>
      </c>
      <c r="F12" s="40"/>
      <c r="G12" s="41">
        <f>IF(B12="","",IFERROR(TRUNC(ROUND(D12*E12,2),2),0))</f>
        <v>1.88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0.443025</v>
      </c>
      <c r="F13" s="42"/>
      <c r="G13" s="41">
        <f t="shared" ref="G13:G28" si="1">IF(B13="","",IFERROR(TRUNC(ROUND(D13*E13,2),2),0))</f>
        <v>7.0000000000000007E-2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188</v>
      </c>
      <c r="B14" s="36">
        <v>1</v>
      </c>
      <c r="C14" s="37">
        <v>0.17</v>
      </c>
      <c r="D14" s="38">
        <f t="shared" si="0"/>
        <v>0.17</v>
      </c>
      <c r="E14" s="39">
        <v>0.443025</v>
      </c>
      <c r="F14" s="40"/>
      <c r="G14" s="41">
        <f t="shared" si="1"/>
        <v>0.08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189</v>
      </c>
      <c r="B15" s="36">
        <v>1</v>
      </c>
      <c r="C15" s="37">
        <v>0.05</v>
      </c>
      <c r="D15" s="38">
        <f t="shared" si="0"/>
        <v>0.05</v>
      </c>
      <c r="E15" s="39">
        <v>0.443025</v>
      </c>
      <c r="F15" s="40"/>
      <c r="G15" s="41">
        <f t="shared" si="1"/>
        <v>0.02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130</v>
      </c>
      <c r="B16" s="36">
        <v>3</v>
      </c>
      <c r="C16" s="37">
        <v>0.05</v>
      </c>
      <c r="D16" s="38">
        <f t="shared" si="0"/>
        <v>0.15</v>
      </c>
      <c r="E16" s="39">
        <v>0.443025</v>
      </c>
      <c r="F16" s="40"/>
      <c r="G16" s="41">
        <f t="shared" si="1"/>
        <v>7.0000000000000007E-2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2.12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0.443025</v>
      </c>
      <c r="F33" s="40"/>
      <c r="G33" s="40">
        <f>IF(B33="","",IFERROR(TRUNC(ROUND(D33*E33,2),2),0))</f>
        <v>2.02</v>
      </c>
    </row>
    <row r="34" spans="1:22">
      <c r="A34" s="43" t="s">
        <v>178</v>
      </c>
      <c r="B34" s="61">
        <v>1</v>
      </c>
      <c r="C34" s="48">
        <v>4.0999999999999996</v>
      </c>
      <c r="D34" s="38">
        <f t="shared" ref="D34:D39" si="3">IF(B34="","",IFERROR(ROUND(B34*C34,5),0))</f>
        <v>4.0999999999999996</v>
      </c>
      <c r="E34" s="37">
        <v>0.443025</v>
      </c>
      <c r="F34" s="40"/>
      <c r="G34" s="40">
        <f t="shared" ref="G34:G39" si="4">IF(B34="","",IFERROR(TRUNC(ROUND(D34*E34,2),2),0))</f>
        <v>1.82</v>
      </c>
    </row>
    <row r="35" spans="1:22">
      <c r="A35" s="43" t="s">
        <v>179</v>
      </c>
      <c r="B35" s="61">
        <v>1</v>
      </c>
      <c r="C35" s="48">
        <v>4.0599999999999996</v>
      </c>
      <c r="D35" s="38">
        <f t="shared" si="3"/>
        <v>4.0599999999999996</v>
      </c>
      <c r="E35" s="37">
        <v>0.443025</v>
      </c>
      <c r="F35" s="40"/>
      <c r="G35" s="40">
        <f t="shared" si="4"/>
        <v>1.8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5.64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 ht="25.5">
      <c r="A44" s="67" t="s">
        <v>291</v>
      </c>
      <c r="B44" s="68"/>
      <c r="C44" s="69" t="s">
        <v>1</v>
      </c>
      <c r="D44" s="70">
        <v>1</v>
      </c>
      <c r="E44" s="71">
        <v>442</v>
      </c>
      <c r="F44" s="72"/>
      <c r="G44" s="43">
        <f>IF(D44="","",IFERROR(TRUNC(ROUND(D44*E44,2),2),0))</f>
        <v>442</v>
      </c>
      <c r="J44" s="73"/>
    </row>
    <row r="45" spans="1:22">
      <c r="A45" s="74" t="s">
        <v>284</v>
      </c>
      <c r="B45" s="75"/>
      <c r="C45" s="69" t="s">
        <v>15</v>
      </c>
      <c r="D45" s="70">
        <v>3</v>
      </c>
      <c r="E45" s="76">
        <v>1.22</v>
      </c>
      <c r="F45" s="42"/>
      <c r="G45" s="43">
        <f t="shared" ref="G45:G63" si="5">IF(D45="","",IFERROR(TRUNC(ROUND(D45*E45,2),2),0))</f>
        <v>3.66</v>
      </c>
      <c r="J45" s="73"/>
    </row>
    <row r="46" spans="1:22" ht="25.5">
      <c r="A46" s="74" t="s">
        <v>285</v>
      </c>
      <c r="B46" s="75"/>
      <c r="C46" s="77" t="s">
        <v>1</v>
      </c>
      <c r="D46" s="78">
        <v>2</v>
      </c>
      <c r="E46" s="79">
        <v>0.92</v>
      </c>
      <c r="F46" s="40"/>
      <c r="G46" s="43">
        <f t="shared" si="5"/>
        <v>1.84</v>
      </c>
      <c r="J46" s="73"/>
    </row>
    <row r="47" spans="1:22">
      <c r="A47" s="74" t="s">
        <v>286</v>
      </c>
      <c r="B47" s="75"/>
      <c r="C47" s="69" t="s">
        <v>1</v>
      </c>
      <c r="D47" s="70">
        <v>1</v>
      </c>
      <c r="E47" s="79">
        <v>15.48</v>
      </c>
      <c r="F47" s="40"/>
      <c r="G47" s="43">
        <f t="shared" si="5"/>
        <v>15.48</v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462.98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2</v>
      </c>
      <c r="F69" s="40"/>
      <c r="G69" s="43">
        <f>IF(D69=0,"",IFERROR(TRUNC(ROUND(D69*E69,2),2),0))</f>
        <v>2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2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472.74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3.5000000000000003E-2</v>
      </c>
      <c r="G73" s="51">
        <f>TRUNC(ROUND(G72*F73,2),2)</f>
        <v>16.55</v>
      </c>
    </row>
    <row r="74" spans="1:22">
      <c r="A74" s="136"/>
      <c r="B74" s="137"/>
      <c r="C74" s="140" t="s">
        <v>170</v>
      </c>
      <c r="D74" s="112"/>
      <c r="E74" s="112"/>
      <c r="F74" s="86">
        <v>3.5000000000000003E-2</v>
      </c>
      <c r="G74" s="51">
        <f>TRUNC(ROUND(G72*F74,2),2)</f>
        <v>16.55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505.84</v>
      </c>
      <c r="U75" t="s">
        <v>172</v>
      </c>
      <c r="V75">
        <f>+TRUNC(ROUND(G29+G40+G71+G73+G74,2),2)</f>
        <v>42.86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462.98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97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8</v>
      </c>
      <c r="F12" s="40"/>
      <c r="G12" s="41">
        <f>IF(B12="","",IFERROR(TRUNC(ROUND(D12*E12,2),2),0))</f>
        <v>34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8</v>
      </c>
      <c r="F13" s="42"/>
      <c r="G13" s="41">
        <f t="shared" ref="G13:G28" si="1">IF(B13="","",IFERROR(TRUNC(ROUND(D13*E13,2),2),0))</f>
        <v>1.2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4</v>
      </c>
      <c r="C14" s="37">
        <v>0.05</v>
      </c>
      <c r="D14" s="38">
        <f t="shared" si="0"/>
        <v>0.2</v>
      </c>
      <c r="E14" s="39">
        <v>8</v>
      </c>
      <c r="F14" s="40"/>
      <c r="G14" s="41">
        <f t="shared" si="1"/>
        <v>1.6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292</v>
      </c>
      <c r="B15" s="36">
        <v>1</v>
      </c>
      <c r="C15" s="37">
        <v>0.15</v>
      </c>
      <c r="D15" s="38">
        <f t="shared" si="0"/>
        <v>0.15</v>
      </c>
      <c r="E15" s="39">
        <v>8</v>
      </c>
      <c r="F15" s="40"/>
      <c r="G15" s="41">
        <f t="shared" si="1"/>
        <v>1.2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293</v>
      </c>
      <c r="B16" s="36">
        <v>1</v>
      </c>
      <c r="C16" s="37">
        <v>0.15</v>
      </c>
      <c r="D16" s="38">
        <f t="shared" si="0"/>
        <v>0.15</v>
      </c>
      <c r="E16" s="39">
        <v>8</v>
      </c>
      <c r="F16" s="40"/>
      <c r="G16" s="41">
        <f t="shared" si="1"/>
        <v>1.2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39.200000000000003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8</v>
      </c>
      <c r="F33" s="40"/>
      <c r="G33" s="40">
        <f>IF(B33="","",IFERROR(TRUNC(ROUND(D33*E33,2),2),0))</f>
        <v>36.4</v>
      </c>
    </row>
    <row r="34" spans="1:22">
      <c r="A34" s="43" t="s">
        <v>179</v>
      </c>
      <c r="B34" s="61">
        <v>2</v>
      </c>
      <c r="C34" s="48">
        <v>4.0599999999999996</v>
      </c>
      <c r="D34" s="38">
        <f t="shared" ref="D34:D39" si="3">IF(B34="","",IFERROR(ROUND(B34*C34,5),0))</f>
        <v>8.1199999999999992</v>
      </c>
      <c r="E34" s="37">
        <v>8</v>
      </c>
      <c r="F34" s="40"/>
      <c r="G34" s="40">
        <f t="shared" ref="G34:G39" si="4">IF(B34="","",IFERROR(TRUNC(ROUND(D34*E34,2),2),0))</f>
        <v>64.959999999999994</v>
      </c>
    </row>
    <row r="35" spans="1:22">
      <c r="A35" s="43" t="s">
        <v>294</v>
      </c>
      <c r="B35" s="61">
        <v>1</v>
      </c>
      <c r="C35" s="48">
        <v>4.5599999999999996</v>
      </c>
      <c r="D35" s="38">
        <f t="shared" si="3"/>
        <v>4.5599999999999996</v>
      </c>
      <c r="E35" s="37">
        <v>8</v>
      </c>
      <c r="F35" s="40"/>
      <c r="G35" s="40">
        <f t="shared" si="4"/>
        <v>36.479999999999997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137.84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177.14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13.29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13.29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203.72</v>
      </c>
      <c r="U75" t="s">
        <v>172</v>
      </c>
      <c r="V75">
        <f>+TRUNC(ROUND(G29+G40+G71+G73+G74,2),2)</f>
        <v>203.72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98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176</v>
      </c>
      <c r="B12" s="36">
        <v>1</v>
      </c>
      <c r="C12" s="37">
        <v>4.25</v>
      </c>
      <c r="D12" s="38">
        <f>IF(B12="","",IFERROR(ROUND(B12*C12,5),0))</f>
        <v>4.25</v>
      </c>
      <c r="E12" s="39">
        <v>7</v>
      </c>
      <c r="F12" s="40"/>
      <c r="G12" s="41">
        <f>IF(B12="","",IFERROR(TRUNC(ROUND(D12*E12,2),2),0))</f>
        <v>29.75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177</v>
      </c>
      <c r="B13" s="36">
        <v>1</v>
      </c>
      <c r="C13" s="37">
        <v>0.15</v>
      </c>
      <c r="D13" s="38">
        <f t="shared" ref="D13:D28" si="0">IF(B13="","",IFERROR(ROUND(B13*C13,5),0))</f>
        <v>0.15</v>
      </c>
      <c r="E13" s="39">
        <v>7</v>
      </c>
      <c r="F13" s="42"/>
      <c r="G13" s="41">
        <f t="shared" ref="G13:G28" si="1">IF(B13="","",IFERROR(TRUNC(ROUND(D13*E13,2),2),0))</f>
        <v>1.05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4</v>
      </c>
      <c r="C14" s="37">
        <v>0.05</v>
      </c>
      <c r="D14" s="38">
        <f t="shared" si="0"/>
        <v>0.2</v>
      </c>
      <c r="E14" s="39">
        <v>7</v>
      </c>
      <c r="F14" s="40"/>
      <c r="G14" s="41">
        <f t="shared" si="1"/>
        <v>1.4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 t="s">
        <v>295</v>
      </c>
      <c r="B15" s="36">
        <v>1</v>
      </c>
      <c r="C15" s="37">
        <v>7.9000000000000001E-2</v>
      </c>
      <c r="D15" s="38">
        <f t="shared" si="0"/>
        <v>7.9000000000000001E-2</v>
      </c>
      <c r="E15" s="39">
        <v>7</v>
      </c>
      <c r="F15" s="40"/>
      <c r="G15" s="41">
        <f t="shared" si="1"/>
        <v>0.55000000000000004</v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 t="s">
        <v>293</v>
      </c>
      <c r="B16" s="36">
        <v>1</v>
      </c>
      <c r="C16" s="37">
        <v>0.15</v>
      </c>
      <c r="D16" s="38">
        <f t="shared" si="0"/>
        <v>0.15</v>
      </c>
      <c r="E16" s="39">
        <v>7</v>
      </c>
      <c r="F16" s="40"/>
      <c r="G16" s="41">
        <f t="shared" si="1"/>
        <v>1.05</v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33.799999999999997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7</v>
      </c>
      <c r="F33" s="40"/>
      <c r="G33" s="40">
        <f>IF(B33="","",IFERROR(TRUNC(ROUND(D33*E33,2),2),0))</f>
        <v>31.85</v>
      </c>
    </row>
    <row r="34" spans="1:22">
      <c r="A34" s="43" t="s">
        <v>179</v>
      </c>
      <c r="B34" s="61">
        <v>2</v>
      </c>
      <c r="C34" s="48">
        <v>4.0599999999999996</v>
      </c>
      <c r="D34" s="38">
        <f t="shared" ref="D34:D39" si="3">IF(B34="","",IFERROR(ROUND(B34*C34,5),0))</f>
        <v>8.1199999999999992</v>
      </c>
      <c r="E34" s="37">
        <v>7</v>
      </c>
      <c r="F34" s="40"/>
      <c r="G34" s="40">
        <f t="shared" ref="G34:G39" si="4">IF(B34="","",IFERROR(TRUNC(ROUND(D34*E34,2),2),0))</f>
        <v>56.84</v>
      </c>
    </row>
    <row r="35" spans="1:22">
      <c r="A35" s="43" t="s">
        <v>294</v>
      </c>
      <c r="B35" s="61">
        <v>1</v>
      </c>
      <c r="C35" s="48">
        <v>4.5599999999999996</v>
      </c>
      <c r="D35" s="38">
        <f t="shared" si="3"/>
        <v>4.5599999999999996</v>
      </c>
      <c r="E35" s="37">
        <v>7</v>
      </c>
      <c r="F35" s="40"/>
      <c r="G35" s="40">
        <f t="shared" si="4"/>
        <v>31.92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120.61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158</v>
      </c>
      <c r="B44" s="68"/>
      <c r="C44" s="69"/>
      <c r="D44" s="70"/>
      <c r="E44" s="71"/>
      <c r="F44" s="72"/>
      <c r="G44" s="43" t="str">
        <f>IF(D44="","",IFERROR(TRUNC(ROUND(D44*E44,2),2),0))</f>
        <v/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0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0.1</v>
      </c>
      <c r="F69" s="40"/>
      <c r="G69" s="43">
        <f>IF(D69=0,"",IFERROR(TRUNC(ROUND(D69*E69,2),2),0))</f>
        <v>0.1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0.1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154.51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11.59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11.59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177.69</v>
      </c>
      <c r="U75" t="s">
        <v>172</v>
      </c>
      <c r="V75">
        <f>+TRUNC(ROUND(G29+G40+G71+G73+G74,2),2)</f>
        <v>177.69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0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V76"/>
  <sheetViews>
    <sheetView view="pageBreakPreview" topLeftCell="A4" zoomScale="115" zoomScaleNormal="100" zoomScaleSheetLayoutView="115" workbookViewId="0">
      <selection activeCell="F73" sqref="F73:F74"/>
    </sheetView>
  </sheetViews>
  <sheetFormatPr baseColWidth="10" defaultRowHeight="15"/>
  <cols>
    <col min="1" max="1" width="68.28515625" customWidth="1"/>
    <col min="8" max="22" width="0" hidden="1" customWidth="1"/>
  </cols>
  <sheetData>
    <row r="1" spans="1:22" ht="21">
      <c r="A1" s="93" t="s">
        <v>99</v>
      </c>
      <c r="B1" s="94"/>
      <c r="C1" s="94"/>
      <c r="D1" s="94"/>
      <c r="E1" s="94"/>
      <c r="F1" s="94"/>
      <c r="G1" s="95"/>
    </row>
    <row r="2" spans="1:22">
      <c r="A2" s="11" t="s">
        <v>100</v>
      </c>
      <c r="B2" s="12"/>
      <c r="C2" s="12"/>
      <c r="D2" s="12" t="s">
        <v>101</v>
      </c>
      <c r="E2" s="96"/>
      <c r="F2" s="96"/>
      <c r="G2" s="97"/>
    </row>
    <row r="3" spans="1:22">
      <c r="A3" s="11" t="s">
        <v>102</v>
      </c>
      <c r="B3" s="13"/>
      <c r="C3" s="12"/>
      <c r="D3" s="12"/>
      <c r="E3" s="96"/>
      <c r="F3" s="96"/>
      <c r="G3" s="97"/>
    </row>
    <row r="4" spans="1:22" ht="18">
      <c r="A4" s="98" t="s">
        <v>103</v>
      </c>
      <c r="B4" s="99"/>
      <c r="C4" s="99"/>
      <c r="D4" s="99"/>
      <c r="E4" s="99"/>
      <c r="F4" s="99"/>
      <c r="G4" s="100"/>
    </row>
    <row r="5" spans="1:22">
      <c r="A5" s="14"/>
      <c r="B5" s="15"/>
      <c r="C5" s="15"/>
      <c r="D5" s="16" t="s">
        <v>104</v>
      </c>
      <c r="F5" s="17"/>
      <c r="G5" s="18"/>
    </row>
    <row r="6" spans="1:22" ht="18" customHeight="1">
      <c r="A6" s="101" t="s">
        <v>105</v>
      </c>
      <c r="B6" s="102"/>
      <c r="C6" s="102"/>
      <c r="D6" s="102"/>
      <c r="E6" s="102"/>
      <c r="F6" s="102"/>
      <c r="G6" s="19"/>
    </row>
    <row r="7" spans="1:22">
      <c r="A7" s="103" t="s">
        <v>11</v>
      </c>
      <c r="B7" s="104"/>
      <c r="C7" s="104"/>
      <c r="D7" s="104"/>
      <c r="E7" s="104"/>
      <c r="F7" s="20" t="s">
        <v>106</v>
      </c>
      <c r="G7" s="21" t="s">
        <v>1</v>
      </c>
      <c r="I7" s="22" t="s">
        <v>107</v>
      </c>
      <c r="J7">
        <v>2</v>
      </c>
    </row>
    <row r="8" spans="1:22">
      <c r="A8" s="23" t="s">
        <v>108</v>
      </c>
      <c r="B8" s="24"/>
      <c r="C8" s="24"/>
      <c r="D8" s="24"/>
      <c r="E8" s="105"/>
      <c r="F8" s="105"/>
      <c r="G8" s="25"/>
    </row>
    <row r="9" spans="1:22">
      <c r="A9" s="106" t="s">
        <v>109</v>
      </c>
      <c r="B9" s="107"/>
      <c r="C9" s="26"/>
      <c r="D9" s="26"/>
      <c r="E9" s="108"/>
      <c r="F9" s="108"/>
      <c r="G9" s="27"/>
      <c r="H9" s="28"/>
      <c r="I9" s="29" t="s">
        <v>110</v>
      </c>
      <c r="J9" s="29" t="s">
        <v>111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5.5">
      <c r="A10" s="30" t="s">
        <v>112</v>
      </c>
      <c r="B10" s="30" t="s">
        <v>2</v>
      </c>
      <c r="C10" s="30" t="s">
        <v>113</v>
      </c>
      <c r="D10" s="30" t="s">
        <v>114</v>
      </c>
      <c r="E10" s="109" t="s">
        <v>115</v>
      </c>
      <c r="F10" s="109"/>
      <c r="G10" s="30" t="s">
        <v>116</v>
      </c>
      <c r="I10" s="31">
        <v>0.5</v>
      </c>
      <c r="J10" s="31">
        <f>1/I10</f>
        <v>2</v>
      </c>
    </row>
    <row r="11" spans="1:22">
      <c r="A11" s="32"/>
      <c r="B11" s="33" t="s">
        <v>117</v>
      </c>
      <c r="C11" s="34" t="s">
        <v>118</v>
      </c>
      <c r="D11" s="33" t="s">
        <v>119</v>
      </c>
      <c r="E11" s="110" t="s">
        <v>120</v>
      </c>
      <c r="F11" s="111"/>
      <c r="G11" s="35" t="s">
        <v>121</v>
      </c>
      <c r="L11" t="s">
        <v>122</v>
      </c>
      <c r="M11" t="s">
        <v>123</v>
      </c>
      <c r="N11" t="s">
        <v>124</v>
      </c>
      <c r="O11" t="s">
        <v>125</v>
      </c>
      <c r="P11" t="s">
        <v>126</v>
      </c>
      <c r="Q11" t="s">
        <v>127</v>
      </c>
      <c r="R11" t="s">
        <v>128</v>
      </c>
      <c r="S11" t="s">
        <v>129</v>
      </c>
    </row>
    <row r="12" spans="1:22">
      <c r="A12" s="36" t="s">
        <v>182</v>
      </c>
      <c r="B12" s="36">
        <v>1</v>
      </c>
      <c r="C12" s="37">
        <v>20</v>
      </c>
      <c r="D12" s="38">
        <f>IF(B12="","",IFERROR(ROUND(B12*C12,5),0))</f>
        <v>20</v>
      </c>
      <c r="E12" s="39">
        <v>3.7903250000000002</v>
      </c>
      <c r="F12" s="40"/>
      <c r="G12" s="41">
        <f>IF(B12="","",IFERROR(TRUNC(ROUND(D12*E12,2),2),0))</f>
        <v>75.81</v>
      </c>
      <c r="I12" t="s">
        <v>131</v>
      </c>
      <c r="J12">
        <v>2</v>
      </c>
      <c r="U12">
        <v>6.25</v>
      </c>
      <c r="V12">
        <f>+U12*1.4</f>
        <v>8.75</v>
      </c>
    </row>
    <row r="13" spans="1:22">
      <c r="A13" s="36" t="s">
        <v>183</v>
      </c>
      <c r="B13" s="36">
        <v>1</v>
      </c>
      <c r="C13" s="37">
        <v>1</v>
      </c>
      <c r="D13" s="38">
        <f t="shared" ref="D13:D28" si="0">IF(B13="","",IFERROR(ROUND(B13*C13,5),0))</f>
        <v>1</v>
      </c>
      <c r="E13" s="39">
        <v>3.7903250000000002</v>
      </c>
      <c r="F13" s="42"/>
      <c r="G13" s="41">
        <f t="shared" ref="G13:G28" si="1">IF(B13="","",IFERROR(TRUNC(ROUND(D13*E13,2),2),0))</f>
        <v>3.79</v>
      </c>
      <c r="I13" t="s">
        <v>133</v>
      </c>
      <c r="J13">
        <v>2</v>
      </c>
      <c r="L13">
        <f>8*20*12</f>
        <v>1920</v>
      </c>
      <c r="M13">
        <f>+L13*0.7</f>
        <v>1344</v>
      </c>
      <c r="N13">
        <v>2</v>
      </c>
      <c r="O13">
        <f>+M13*N13</f>
        <v>2688</v>
      </c>
      <c r="P13">
        <v>150</v>
      </c>
      <c r="Q13">
        <f>+P13/O13</f>
        <v>5.5803571428571432E-2</v>
      </c>
      <c r="R13">
        <v>1.5</v>
      </c>
      <c r="S13">
        <f>ROUND(+Q13*R13,5)</f>
        <v>8.3710000000000007E-2</v>
      </c>
      <c r="U13">
        <v>15</v>
      </c>
      <c r="V13">
        <f t="shared" ref="V13:V26" si="2">+U13*1.4</f>
        <v>21</v>
      </c>
    </row>
    <row r="14" spans="1:22">
      <c r="A14" s="36" t="s">
        <v>130</v>
      </c>
      <c r="B14" s="36">
        <v>5</v>
      </c>
      <c r="C14" s="37">
        <v>0.05</v>
      </c>
      <c r="D14" s="38">
        <f t="shared" si="0"/>
        <v>0.25</v>
      </c>
      <c r="E14" s="39">
        <v>3.7903250000000002</v>
      </c>
      <c r="F14" s="40"/>
      <c r="G14" s="41">
        <f t="shared" si="1"/>
        <v>0.95</v>
      </c>
      <c r="I14" t="s">
        <v>134</v>
      </c>
      <c r="J14">
        <v>2</v>
      </c>
      <c r="U14">
        <v>65</v>
      </c>
      <c r="V14">
        <f t="shared" si="2"/>
        <v>91</v>
      </c>
    </row>
    <row r="15" spans="1:22">
      <c r="A15" s="36"/>
      <c r="B15" s="36"/>
      <c r="C15" s="37"/>
      <c r="D15" s="38" t="str">
        <f t="shared" si="0"/>
        <v/>
      </c>
      <c r="E15" s="39"/>
      <c r="F15" s="40"/>
      <c r="G15" s="41" t="str">
        <f t="shared" si="1"/>
        <v/>
      </c>
      <c r="I15" t="s">
        <v>135</v>
      </c>
      <c r="J15">
        <v>2</v>
      </c>
      <c r="U15">
        <v>2</v>
      </c>
      <c r="V15">
        <f t="shared" si="2"/>
        <v>2.8</v>
      </c>
    </row>
    <row r="16" spans="1:22">
      <c r="A16" s="36"/>
      <c r="B16" s="36"/>
      <c r="C16" s="37"/>
      <c r="D16" s="38" t="str">
        <f t="shared" si="0"/>
        <v/>
      </c>
      <c r="E16" s="39"/>
      <c r="F16" s="40"/>
      <c r="G16" s="41" t="str">
        <f t="shared" si="1"/>
        <v/>
      </c>
      <c r="I16" t="s">
        <v>136</v>
      </c>
      <c r="J16">
        <v>2</v>
      </c>
      <c r="U16">
        <v>0.5</v>
      </c>
      <c r="V16">
        <f t="shared" si="2"/>
        <v>0.7</v>
      </c>
    </row>
    <row r="17" spans="1:22">
      <c r="A17" s="36"/>
      <c r="B17" s="36"/>
      <c r="C17" s="37"/>
      <c r="D17" s="38" t="str">
        <f t="shared" si="0"/>
        <v/>
      </c>
      <c r="E17" s="39"/>
      <c r="F17" s="40"/>
      <c r="G17" s="41" t="str">
        <f t="shared" si="1"/>
        <v/>
      </c>
      <c r="I17" t="s">
        <v>137</v>
      </c>
      <c r="J17">
        <v>6</v>
      </c>
      <c r="U17">
        <v>0.15</v>
      </c>
      <c r="V17">
        <f t="shared" si="2"/>
        <v>0.21</v>
      </c>
    </row>
    <row r="18" spans="1:22">
      <c r="A18" s="43"/>
      <c r="B18" s="36"/>
      <c r="C18" s="37"/>
      <c r="D18" s="38" t="str">
        <f t="shared" si="0"/>
        <v/>
      </c>
      <c r="E18" s="39"/>
      <c r="F18" s="40"/>
      <c r="G18" s="41" t="str">
        <f t="shared" si="1"/>
        <v/>
      </c>
      <c r="I18" t="s">
        <v>138</v>
      </c>
      <c r="J18">
        <v>2</v>
      </c>
      <c r="U18">
        <v>0.15</v>
      </c>
      <c r="V18">
        <f t="shared" si="2"/>
        <v>0.21</v>
      </c>
    </row>
    <row r="19" spans="1:22">
      <c r="A19" s="36"/>
      <c r="B19" s="36"/>
      <c r="C19" s="37"/>
      <c r="D19" s="38" t="str">
        <f t="shared" si="0"/>
        <v/>
      </c>
      <c r="E19" s="39"/>
      <c r="F19" s="40"/>
      <c r="G19" s="41" t="str">
        <f t="shared" si="1"/>
        <v/>
      </c>
      <c r="I19" t="s">
        <v>139</v>
      </c>
      <c r="J19">
        <v>1</v>
      </c>
      <c r="U19">
        <v>0.16</v>
      </c>
      <c r="V19">
        <f t="shared" si="2"/>
        <v>0.22399999999999998</v>
      </c>
    </row>
    <row r="20" spans="1:22">
      <c r="A20" s="36"/>
      <c r="B20" s="36"/>
      <c r="C20" s="37"/>
      <c r="D20" s="38" t="str">
        <f t="shared" si="0"/>
        <v/>
      </c>
      <c r="E20" s="39"/>
      <c r="F20" s="40"/>
      <c r="G20" s="41" t="str">
        <f t="shared" si="1"/>
        <v/>
      </c>
      <c r="I20" t="s">
        <v>140</v>
      </c>
      <c r="J20">
        <v>4</v>
      </c>
      <c r="U20">
        <v>0.2</v>
      </c>
      <c r="V20">
        <f t="shared" si="2"/>
        <v>0.27999999999999997</v>
      </c>
    </row>
    <row r="21" spans="1:22">
      <c r="A21" s="36"/>
      <c r="B21" s="36"/>
      <c r="C21" s="37"/>
      <c r="D21" s="38" t="str">
        <f t="shared" si="0"/>
        <v/>
      </c>
      <c r="E21" s="39"/>
      <c r="F21" s="40"/>
      <c r="G21" s="41" t="str">
        <f t="shared" si="1"/>
        <v/>
      </c>
      <c r="I21" t="s">
        <v>141</v>
      </c>
      <c r="J21">
        <v>4</v>
      </c>
      <c r="U21">
        <v>0.2</v>
      </c>
      <c r="V21">
        <f t="shared" si="2"/>
        <v>0.27999999999999997</v>
      </c>
    </row>
    <row r="22" spans="1:22">
      <c r="A22" s="36"/>
      <c r="B22" s="36"/>
      <c r="C22" s="37"/>
      <c r="D22" s="38" t="str">
        <f t="shared" si="0"/>
        <v/>
      </c>
      <c r="E22" s="39"/>
      <c r="F22" s="40"/>
      <c r="G22" s="41" t="str">
        <f t="shared" si="1"/>
        <v/>
      </c>
      <c r="I22" t="s">
        <v>142</v>
      </c>
      <c r="J22">
        <v>1</v>
      </c>
      <c r="U22">
        <v>0.17</v>
      </c>
      <c r="V22">
        <f t="shared" si="2"/>
        <v>0.23799999999999999</v>
      </c>
    </row>
    <row r="23" spans="1:22">
      <c r="A23" s="36"/>
      <c r="B23" s="36"/>
      <c r="C23" s="37"/>
      <c r="D23" s="38" t="str">
        <f t="shared" si="0"/>
        <v/>
      </c>
      <c r="E23" s="39"/>
      <c r="F23" s="40"/>
      <c r="G23" s="41" t="str">
        <f t="shared" si="1"/>
        <v/>
      </c>
      <c r="I23" t="s">
        <v>143</v>
      </c>
      <c r="J23">
        <v>5</v>
      </c>
      <c r="U23">
        <v>0.05</v>
      </c>
      <c r="V23">
        <f t="shared" si="2"/>
        <v>6.9999999999999993E-2</v>
      </c>
    </row>
    <row r="24" spans="1:22">
      <c r="A24" s="44"/>
      <c r="B24" s="36"/>
      <c r="C24" s="37"/>
      <c r="D24" s="38" t="str">
        <f t="shared" si="0"/>
        <v/>
      </c>
      <c r="E24" s="39"/>
      <c r="F24" s="40"/>
      <c r="G24" s="41" t="str">
        <f t="shared" si="1"/>
        <v/>
      </c>
      <c r="I24" t="s">
        <v>144</v>
      </c>
      <c r="J24">
        <v>5</v>
      </c>
      <c r="U24">
        <v>0.05</v>
      </c>
      <c r="V24">
        <f t="shared" si="2"/>
        <v>6.9999999999999993E-2</v>
      </c>
    </row>
    <row r="25" spans="1:22">
      <c r="A25" s="45"/>
      <c r="B25" s="44"/>
      <c r="C25" s="37"/>
      <c r="D25" s="38" t="str">
        <f t="shared" si="0"/>
        <v/>
      </c>
      <c r="E25" s="39"/>
      <c r="F25" s="40"/>
      <c r="G25" s="41" t="str">
        <f t="shared" si="1"/>
        <v/>
      </c>
      <c r="I25" t="s">
        <v>145</v>
      </c>
      <c r="J25">
        <v>5</v>
      </c>
      <c r="U25">
        <v>0.05</v>
      </c>
      <c r="V25">
        <f t="shared" si="2"/>
        <v>6.9999999999999993E-2</v>
      </c>
    </row>
    <row r="26" spans="1:22">
      <c r="A26" s="46"/>
      <c r="B26" s="45"/>
      <c r="C26" s="37"/>
      <c r="D26" s="38" t="str">
        <f t="shared" si="0"/>
        <v/>
      </c>
      <c r="E26" s="39"/>
      <c r="F26" s="40"/>
      <c r="G26" s="41" t="str">
        <f t="shared" si="1"/>
        <v/>
      </c>
      <c r="I26" t="s">
        <v>146</v>
      </c>
      <c r="J26">
        <v>5</v>
      </c>
      <c r="U26">
        <v>5</v>
      </c>
      <c r="V26">
        <f t="shared" si="2"/>
        <v>7</v>
      </c>
    </row>
    <row r="27" spans="1:22">
      <c r="A27" s="43"/>
      <c r="B27" s="47"/>
      <c r="C27" s="37"/>
      <c r="D27" s="38" t="str">
        <f t="shared" si="0"/>
        <v/>
      </c>
      <c r="E27" s="37"/>
      <c r="F27" s="40"/>
      <c r="G27" s="41" t="str">
        <f t="shared" si="1"/>
        <v/>
      </c>
      <c r="I27" t="s">
        <v>147</v>
      </c>
      <c r="J27">
        <v>5</v>
      </c>
    </row>
    <row r="28" spans="1:22">
      <c r="A28" s="48"/>
      <c r="B28" s="48"/>
      <c r="C28" s="49"/>
      <c r="D28" s="38" t="str">
        <f t="shared" si="0"/>
        <v/>
      </c>
      <c r="E28" s="49"/>
      <c r="F28" s="50"/>
      <c r="G28" s="41" t="str">
        <f t="shared" si="1"/>
        <v/>
      </c>
    </row>
    <row r="29" spans="1:22">
      <c r="A29" s="51" t="s">
        <v>148</v>
      </c>
      <c r="B29" s="51"/>
      <c r="C29" s="52"/>
      <c r="D29" s="51"/>
      <c r="E29" s="112"/>
      <c r="F29" s="113"/>
      <c r="G29" s="51">
        <f>TRUNC(ROUND(SUM(G12:G28),2),2)</f>
        <v>80.55</v>
      </c>
    </row>
    <row r="30" spans="1:22">
      <c r="A30" s="90" t="s">
        <v>149</v>
      </c>
      <c r="B30" s="91"/>
      <c r="C30" s="53"/>
      <c r="D30" s="53"/>
      <c r="E30" s="92"/>
      <c r="F30" s="92"/>
      <c r="G30" s="54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25.5">
      <c r="A31" s="30" t="s">
        <v>150</v>
      </c>
      <c r="B31" s="55" t="s">
        <v>2</v>
      </c>
      <c r="C31" s="30" t="s">
        <v>151</v>
      </c>
      <c r="D31" s="30" t="s">
        <v>114</v>
      </c>
      <c r="E31" s="116" t="s">
        <v>115</v>
      </c>
      <c r="F31" s="117"/>
      <c r="G31" s="56" t="s">
        <v>116</v>
      </c>
    </row>
    <row r="32" spans="1:22">
      <c r="A32" s="57"/>
      <c r="B32" s="58" t="s">
        <v>117</v>
      </c>
      <c r="C32" s="59" t="s">
        <v>118</v>
      </c>
      <c r="D32" s="59" t="s">
        <v>119</v>
      </c>
      <c r="E32" s="118" t="s">
        <v>120</v>
      </c>
      <c r="F32" s="119"/>
      <c r="G32" s="60" t="s">
        <v>121</v>
      </c>
    </row>
    <row r="33" spans="1:22">
      <c r="A33" s="43" t="s">
        <v>152</v>
      </c>
      <c r="B33" s="61">
        <v>1</v>
      </c>
      <c r="C33" s="48">
        <v>4.55</v>
      </c>
      <c r="D33" s="38">
        <f>IF(B33="","",IFERROR(ROUND(B33*C33,5),0))</f>
        <v>4.55</v>
      </c>
      <c r="E33" s="37">
        <v>3.7903250000000002</v>
      </c>
      <c r="F33" s="40"/>
      <c r="G33" s="40">
        <f>IF(B33="","",IFERROR(TRUNC(ROUND(D33*E33,2),2),0))</f>
        <v>17.25</v>
      </c>
    </row>
    <row r="34" spans="1:22">
      <c r="A34" s="43" t="s">
        <v>178</v>
      </c>
      <c r="B34" s="61">
        <v>2</v>
      </c>
      <c r="C34" s="48">
        <v>4.0999999999999996</v>
      </c>
      <c r="D34" s="38">
        <f t="shared" ref="D34:D39" si="3">IF(B34="","",IFERROR(ROUND(B34*C34,5),0))</f>
        <v>8.1999999999999993</v>
      </c>
      <c r="E34" s="37">
        <v>3.7903250000000002</v>
      </c>
      <c r="F34" s="40"/>
      <c r="G34" s="40">
        <f t="shared" ref="G34:G39" si="4">IF(B34="","",IFERROR(TRUNC(ROUND(D34*E34,2),2),0))</f>
        <v>31.08</v>
      </c>
    </row>
    <row r="35" spans="1:22">
      <c r="A35" s="43" t="s">
        <v>179</v>
      </c>
      <c r="B35" s="61">
        <v>2</v>
      </c>
      <c r="C35" s="48">
        <v>4.0599999999999996</v>
      </c>
      <c r="D35" s="38">
        <f t="shared" si="3"/>
        <v>8.1199999999999992</v>
      </c>
      <c r="E35" s="37">
        <v>3.7903250000000002</v>
      </c>
      <c r="F35" s="40"/>
      <c r="G35" s="40">
        <f t="shared" si="4"/>
        <v>30.78</v>
      </c>
    </row>
    <row r="36" spans="1:22">
      <c r="A36" s="43"/>
      <c r="B36" s="61"/>
      <c r="C36" s="48"/>
      <c r="D36" s="38" t="str">
        <f t="shared" si="3"/>
        <v/>
      </c>
      <c r="E36" s="37"/>
      <c r="F36" s="40"/>
      <c r="G36" s="40" t="str">
        <f t="shared" si="4"/>
        <v/>
      </c>
    </row>
    <row r="37" spans="1:22">
      <c r="A37" s="43"/>
      <c r="B37" s="61"/>
      <c r="C37" s="48"/>
      <c r="D37" s="38" t="str">
        <f t="shared" si="3"/>
        <v/>
      </c>
      <c r="E37" s="37"/>
      <c r="F37" s="40"/>
      <c r="G37" s="40" t="str">
        <f t="shared" si="4"/>
        <v/>
      </c>
    </row>
    <row r="38" spans="1:22">
      <c r="A38" s="43"/>
      <c r="B38" s="61"/>
      <c r="C38" s="48"/>
      <c r="D38" s="38" t="str">
        <f t="shared" si="3"/>
        <v/>
      </c>
      <c r="E38" s="37"/>
      <c r="F38" s="40"/>
      <c r="G38" s="40" t="str">
        <f t="shared" si="4"/>
        <v/>
      </c>
    </row>
    <row r="39" spans="1:22">
      <c r="A39" s="57"/>
      <c r="B39" s="62"/>
      <c r="C39" s="48"/>
      <c r="D39" s="38" t="str">
        <f t="shared" si="3"/>
        <v/>
      </c>
      <c r="E39" s="49"/>
      <c r="F39" s="50"/>
      <c r="G39" s="40" t="str">
        <f t="shared" si="4"/>
        <v/>
      </c>
    </row>
    <row r="40" spans="1:22">
      <c r="A40" s="51" t="s">
        <v>154</v>
      </c>
      <c r="B40" s="63"/>
      <c r="C40" s="51"/>
      <c r="D40" s="51"/>
      <c r="E40" s="52"/>
      <c r="F40" s="64"/>
      <c r="G40" s="51">
        <f>TRUNC(ROUND(SUM(G33:G39),2),2)</f>
        <v>79.11</v>
      </c>
    </row>
    <row r="41" spans="1:22">
      <c r="A41" s="90" t="s">
        <v>155</v>
      </c>
      <c r="B41" s="91"/>
      <c r="C41" s="53"/>
      <c r="D41" s="53"/>
      <c r="E41" s="92"/>
      <c r="F41" s="92"/>
      <c r="G41" s="5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A42" s="63" t="s">
        <v>156</v>
      </c>
      <c r="B42" s="64"/>
      <c r="C42" s="51" t="s">
        <v>3</v>
      </c>
      <c r="D42" s="51" t="s">
        <v>2</v>
      </c>
      <c r="E42" s="112" t="s">
        <v>157</v>
      </c>
      <c r="F42" s="112"/>
      <c r="G42" s="51" t="s">
        <v>116</v>
      </c>
    </row>
    <row r="43" spans="1:22">
      <c r="A43" s="65"/>
      <c r="B43" s="66"/>
      <c r="C43" s="33"/>
      <c r="D43" s="33" t="s">
        <v>117</v>
      </c>
      <c r="E43" s="120" t="s">
        <v>118</v>
      </c>
      <c r="F43" s="111"/>
      <c r="G43" s="33" t="s">
        <v>119</v>
      </c>
    </row>
    <row r="44" spans="1:22">
      <c r="A44" s="67" t="s">
        <v>184</v>
      </c>
      <c r="B44" s="68"/>
      <c r="C44" s="69" t="s">
        <v>1</v>
      </c>
      <c r="D44" s="70">
        <v>1</v>
      </c>
      <c r="E44" s="71">
        <v>209.5</v>
      </c>
      <c r="F44" s="72"/>
      <c r="G44" s="43">
        <f>IF(D44="","",IFERROR(TRUNC(ROUND(D44*E44,2),2),0))</f>
        <v>209.5</v>
      </c>
      <c r="J44" s="73"/>
    </row>
    <row r="45" spans="1:22">
      <c r="A45" s="74"/>
      <c r="B45" s="75"/>
      <c r="C45" s="69"/>
      <c r="D45" s="70"/>
      <c r="E45" s="76"/>
      <c r="F45" s="42"/>
      <c r="G45" s="43" t="str">
        <f t="shared" ref="G45:G63" si="5">IF(D45="","",IFERROR(TRUNC(ROUND(D45*E45,2),2),0))</f>
        <v/>
      </c>
      <c r="J45" s="73"/>
    </row>
    <row r="46" spans="1:22">
      <c r="A46" s="74"/>
      <c r="B46" s="75"/>
      <c r="C46" s="77"/>
      <c r="D46" s="78"/>
      <c r="E46" s="79"/>
      <c r="F46" s="40"/>
      <c r="G46" s="43" t="str">
        <f t="shared" si="5"/>
        <v/>
      </c>
      <c r="J46" s="73"/>
    </row>
    <row r="47" spans="1:22">
      <c r="A47" s="74"/>
      <c r="B47" s="75"/>
      <c r="C47" s="69"/>
      <c r="D47" s="70"/>
      <c r="E47" s="79"/>
      <c r="F47" s="40"/>
      <c r="G47" s="43" t="str">
        <f t="shared" si="5"/>
        <v/>
      </c>
      <c r="J47" s="73"/>
    </row>
    <row r="48" spans="1:22">
      <c r="A48" s="74"/>
      <c r="B48" s="75"/>
      <c r="C48" s="69"/>
      <c r="D48" s="70"/>
      <c r="E48" s="79"/>
      <c r="F48" s="40"/>
      <c r="G48" s="43" t="str">
        <f t="shared" si="5"/>
        <v/>
      </c>
      <c r="J48" s="73"/>
    </row>
    <row r="49" spans="1:10">
      <c r="A49" s="74"/>
      <c r="B49" s="75"/>
      <c r="C49" s="69"/>
      <c r="D49" s="70"/>
      <c r="E49" s="79"/>
      <c r="F49" s="40"/>
      <c r="G49" s="43" t="str">
        <f t="shared" si="5"/>
        <v/>
      </c>
      <c r="J49" s="73"/>
    </row>
    <row r="50" spans="1:10">
      <c r="A50" s="74"/>
      <c r="B50" s="75"/>
      <c r="C50" s="69"/>
      <c r="D50" s="70"/>
      <c r="E50" s="79"/>
      <c r="F50" s="40"/>
      <c r="G50" s="43" t="str">
        <f t="shared" si="5"/>
        <v/>
      </c>
      <c r="J50" s="73"/>
    </row>
    <row r="51" spans="1:10">
      <c r="A51" s="74"/>
      <c r="B51" s="75"/>
      <c r="C51" s="69"/>
      <c r="D51" s="70"/>
      <c r="E51" s="79"/>
      <c r="F51" s="40"/>
      <c r="G51" s="43" t="str">
        <f t="shared" si="5"/>
        <v/>
      </c>
      <c r="J51" s="73"/>
    </row>
    <row r="52" spans="1:10">
      <c r="A52" s="74"/>
      <c r="B52" s="75"/>
      <c r="C52" s="69"/>
      <c r="D52" s="70"/>
      <c r="E52" s="79"/>
      <c r="F52" s="40"/>
      <c r="G52" s="43" t="str">
        <f t="shared" si="5"/>
        <v/>
      </c>
      <c r="J52" s="73"/>
    </row>
    <row r="53" spans="1:10">
      <c r="A53" s="74"/>
      <c r="B53" s="75"/>
      <c r="C53" s="69"/>
      <c r="D53" s="70"/>
      <c r="E53" s="79"/>
      <c r="F53" s="40"/>
      <c r="G53" s="43" t="str">
        <f t="shared" si="5"/>
        <v/>
      </c>
      <c r="J53" s="73"/>
    </row>
    <row r="54" spans="1:10">
      <c r="A54" s="74"/>
      <c r="B54" s="75"/>
      <c r="C54" s="69"/>
      <c r="D54" s="70"/>
      <c r="E54" s="79"/>
      <c r="F54" s="40"/>
      <c r="G54" s="43" t="str">
        <f t="shared" si="5"/>
        <v/>
      </c>
      <c r="J54" s="73"/>
    </row>
    <row r="55" spans="1:10">
      <c r="A55" s="61"/>
      <c r="B55" s="37"/>
      <c r="C55" s="69"/>
      <c r="D55" s="70"/>
      <c r="E55" s="61"/>
      <c r="F55" s="40"/>
      <c r="G55" s="43" t="str">
        <f t="shared" si="5"/>
        <v/>
      </c>
    </row>
    <row r="56" spans="1:10">
      <c r="A56" s="74"/>
      <c r="B56" s="75"/>
      <c r="C56" s="69"/>
      <c r="D56" s="70"/>
      <c r="E56" s="79"/>
      <c r="F56" s="40"/>
      <c r="G56" s="43" t="str">
        <f t="shared" si="5"/>
        <v/>
      </c>
      <c r="J56" s="73"/>
    </row>
    <row r="57" spans="1:10">
      <c r="A57" s="74"/>
      <c r="B57" s="75"/>
      <c r="C57" s="69"/>
      <c r="D57" s="70"/>
      <c r="E57" s="79"/>
      <c r="F57" s="40"/>
      <c r="G57" s="43" t="str">
        <f t="shared" si="5"/>
        <v/>
      </c>
      <c r="J57" s="73"/>
    </row>
    <row r="58" spans="1:10">
      <c r="A58" s="74"/>
      <c r="B58" s="75"/>
      <c r="C58" s="69"/>
      <c r="D58" s="70"/>
      <c r="E58" s="79"/>
      <c r="F58" s="40"/>
      <c r="G58" s="43" t="str">
        <f t="shared" si="5"/>
        <v/>
      </c>
      <c r="J58" s="73"/>
    </row>
    <row r="59" spans="1:10">
      <c r="A59" s="74"/>
      <c r="B59" s="75"/>
      <c r="C59" s="69"/>
      <c r="D59" s="70"/>
      <c r="E59" s="79"/>
      <c r="F59" s="40"/>
      <c r="G59" s="43" t="str">
        <f t="shared" si="5"/>
        <v/>
      </c>
      <c r="J59" s="73"/>
    </row>
    <row r="60" spans="1:10">
      <c r="A60" s="74"/>
      <c r="B60" s="75"/>
      <c r="C60" s="69"/>
      <c r="D60" s="70"/>
      <c r="E60" s="79"/>
      <c r="F60" s="40"/>
      <c r="G60" s="43" t="str">
        <f t="shared" si="5"/>
        <v/>
      </c>
      <c r="J60" s="73"/>
    </row>
    <row r="61" spans="1:10">
      <c r="A61" s="61"/>
      <c r="B61" s="37"/>
      <c r="C61" s="43"/>
      <c r="D61" s="43"/>
      <c r="E61" s="61"/>
      <c r="F61" s="40"/>
      <c r="G61" s="43" t="str">
        <f t="shared" si="5"/>
        <v/>
      </c>
    </row>
    <row r="62" spans="1:10">
      <c r="A62" s="61"/>
      <c r="B62" s="37"/>
      <c r="C62" s="43"/>
      <c r="D62" s="43"/>
      <c r="E62" s="61"/>
      <c r="F62" s="40"/>
      <c r="G62" s="43" t="str">
        <f t="shared" si="5"/>
        <v/>
      </c>
    </row>
    <row r="63" spans="1:10">
      <c r="A63" s="80"/>
      <c r="B63" s="49"/>
      <c r="C63" s="48"/>
      <c r="D63" s="48"/>
      <c r="E63" s="80"/>
      <c r="F63" s="50"/>
      <c r="G63" s="43" t="str">
        <f t="shared" si="5"/>
        <v/>
      </c>
    </row>
    <row r="64" spans="1:10">
      <c r="A64" s="63" t="s">
        <v>159</v>
      </c>
      <c r="B64" s="52"/>
      <c r="C64" s="51"/>
      <c r="D64" s="51"/>
      <c r="E64" s="63"/>
      <c r="F64" s="64"/>
      <c r="G64" s="64">
        <f>TRUNC(ROUND(SUM(G44:G63),2),2)</f>
        <v>209.5</v>
      </c>
    </row>
    <row r="65" spans="1:22">
      <c r="A65" s="90" t="s">
        <v>160</v>
      </c>
      <c r="B65" s="91"/>
      <c r="C65" s="53"/>
      <c r="D65" s="53"/>
      <c r="E65" s="92"/>
      <c r="F65" s="92"/>
      <c r="G65" s="54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>
      <c r="A66" s="121" t="s">
        <v>112</v>
      </c>
      <c r="B66" s="116"/>
      <c r="C66" s="30" t="s">
        <v>161</v>
      </c>
      <c r="D66" s="30" t="s">
        <v>162</v>
      </c>
      <c r="E66" s="121" t="s">
        <v>113</v>
      </c>
      <c r="F66" s="117"/>
      <c r="G66" s="56" t="s">
        <v>163</v>
      </c>
    </row>
    <row r="67" spans="1:22">
      <c r="A67" s="62"/>
      <c r="B67" s="24"/>
      <c r="C67" s="59"/>
      <c r="D67" s="59" t="s">
        <v>117</v>
      </c>
      <c r="E67" s="122" t="s">
        <v>118</v>
      </c>
      <c r="F67" s="123"/>
      <c r="G67" s="33" t="s">
        <v>164</v>
      </c>
    </row>
    <row r="68" spans="1:22" ht="15.75" thickBot="1">
      <c r="A68" s="114"/>
      <c r="B68" s="115"/>
      <c r="C68" s="81"/>
      <c r="D68" s="81"/>
      <c r="E68" s="79"/>
      <c r="F68" s="40"/>
      <c r="G68" s="81"/>
    </row>
    <row r="69" spans="1:22" ht="15.75" thickBot="1">
      <c r="A69" s="128" t="s">
        <v>165</v>
      </c>
      <c r="B69" s="129"/>
      <c r="C69" s="47" t="s">
        <v>1</v>
      </c>
      <c r="D69" s="47">
        <v>1</v>
      </c>
      <c r="E69" s="61">
        <v>10</v>
      </c>
      <c r="F69" s="40"/>
      <c r="G69" s="43">
        <f>IF(D69=0,"",IFERROR(TRUNC(ROUND(D69*E69,2),2),0))</f>
        <v>10</v>
      </c>
      <c r="I69" s="82" t="s">
        <v>166</v>
      </c>
      <c r="J69" s="83">
        <v>0</v>
      </c>
    </row>
    <row r="70" spans="1:22">
      <c r="A70" s="130"/>
      <c r="B70" s="131"/>
      <c r="C70" s="59"/>
      <c r="D70" s="59"/>
      <c r="E70" s="132"/>
      <c r="F70" s="133"/>
      <c r="G70" s="48"/>
    </row>
    <row r="71" spans="1:22">
      <c r="A71" s="63" t="s">
        <v>167</v>
      </c>
      <c r="B71" s="52"/>
      <c r="C71" s="51"/>
      <c r="D71" s="51"/>
      <c r="E71" s="51"/>
      <c r="F71" s="52"/>
      <c r="G71" s="51">
        <f>TRUNC(ROUND(SUM(G68:G70),5),2)</f>
        <v>10</v>
      </c>
    </row>
    <row r="72" spans="1:22">
      <c r="A72" s="134"/>
      <c r="B72" s="135"/>
      <c r="C72" s="92" t="s">
        <v>168</v>
      </c>
      <c r="D72" s="92"/>
      <c r="E72" s="92"/>
      <c r="F72" s="92"/>
      <c r="G72" s="84">
        <f>TRUNC(ROUND(G29+G40+G64+G71,2),2)</f>
        <v>379.16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>
      <c r="A73" s="136"/>
      <c r="B73" s="137"/>
      <c r="C73" s="140" t="s">
        <v>169</v>
      </c>
      <c r="D73" s="112"/>
      <c r="E73" s="112"/>
      <c r="F73" s="85">
        <v>7.4999999999999997E-2</v>
      </c>
      <c r="G73" s="51">
        <f>TRUNC(ROUND(G72*F73,2),2)</f>
        <v>28.44</v>
      </c>
    </row>
    <row r="74" spans="1:22">
      <c r="A74" s="136"/>
      <c r="B74" s="137"/>
      <c r="C74" s="140" t="s">
        <v>170</v>
      </c>
      <c r="D74" s="112"/>
      <c r="E74" s="112"/>
      <c r="F74" s="86">
        <v>7.4999999999999997E-2</v>
      </c>
      <c r="G74" s="51">
        <f>TRUNC(ROUND(G72*F74,2),2)</f>
        <v>28.44</v>
      </c>
      <c r="V74">
        <f>+COLUMN(V73)</f>
        <v>22</v>
      </c>
    </row>
    <row r="75" spans="1:22">
      <c r="A75" s="138"/>
      <c r="B75" s="139"/>
      <c r="C75" s="140" t="s">
        <v>171</v>
      </c>
      <c r="D75" s="112"/>
      <c r="E75" s="112"/>
      <c r="F75" s="64"/>
      <c r="G75" s="51">
        <f>TRUNC(ROUND(SUM(G72:G74),2),2)</f>
        <v>436.04</v>
      </c>
      <c r="U75" t="s">
        <v>172</v>
      </c>
      <c r="V75">
        <f>+TRUNC(ROUND(G29+G40+G71+G73+G74,2),2)</f>
        <v>226.54</v>
      </c>
    </row>
    <row r="76" spans="1:22">
      <c r="A76" s="124" t="s">
        <v>173</v>
      </c>
      <c r="B76" s="125"/>
      <c r="C76" s="126" t="s">
        <v>174</v>
      </c>
      <c r="D76" s="127"/>
      <c r="E76" s="127"/>
      <c r="F76" s="87"/>
      <c r="G76" s="8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 t="s">
        <v>175</v>
      </c>
      <c r="V76" s="28">
        <f>+G64</f>
        <v>209.5</v>
      </c>
    </row>
  </sheetData>
  <mergeCells count="35">
    <mergeCell ref="A76:B76"/>
    <mergeCell ref="C76:E76"/>
    <mergeCell ref="A69:B69"/>
    <mergeCell ref="A70:B70"/>
    <mergeCell ref="E70:F70"/>
    <mergeCell ref="A72:B75"/>
    <mergeCell ref="C72:F72"/>
    <mergeCell ref="C73:E73"/>
    <mergeCell ref="C74:E74"/>
    <mergeCell ref="C75:E75"/>
    <mergeCell ref="A68:B68"/>
    <mergeCell ref="E31:F31"/>
    <mergeCell ref="E32:F32"/>
    <mergeCell ref="A41:B41"/>
    <mergeCell ref="E41:F41"/>
    <mergeCell ref="E42:F42"/>
    <mergeCell ref="E43:F43"/>
    <mergeCell ref="A65:B65"/>
    <mergeCell ref="E65:F65"/>
    <mergeCell ref="A66:B66"/>
    <mergeCell ref="E66:F66"/>
    <mergeCell ref="E67:F67"/>
    <mergeCell ref="A30:B30"/>
    <mergeCell ref="E30:F30"/>
    <mergeCell ref="A1:G1"/>
    <mergeCell ref="E2:G3"/>
    <mergeCell ref="A4:G4"/>
    <mergeCell ref="A6:F6"/>
    <mergeCell ref="A7:E7"/>
    <mergeCell ref="E8:F8"/>
    <mergeCell ref="A9:B9"/>
    <mergeCell ref="E9:F9"/>
    <mergeCell ref="E10:F10"/>
    <mergeCell ref="E11:F11"/>
    <mergeCell ref="E29:F29"/>
  </mergeCells>
  <pageMargins left="0.7" right="0.7" top="0.75" bottom="0.75" header="0.3" footer="0.3"/>
  <pageSetup paperSize="9" scale="58" orientation="portrait" r:id="rId1"/>
  <rowBreaks count="1" manualBreakCount="1">
    <brk id="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88</vt:i4>
      </vt:variant>
      <vt:variant>
        <vt:lpstr>Rangos con nombre</vt:lpstr>
      </vt:variant>
      <vt:variant>
        <vt:i4>87</vt:i4>
      </vt:variant>
    </vt:vector>
  </HeadingPairs>
  <TitlesOfParts>
    <vt:vector size="175" baseType="lpstr">
      <vt:lpstr>SALDOS BID V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'26'!Área_de_impresión</vt:lpstr>
      <vt:lpstr>'27'!Área_de_impresión</vt:lpstr>
      <vt:lpstr>'28'!Área_de_impresión</vt:lpstr>
      <vt:lpstr>'29'!Área_de_impresión</vt:lpstr>
      <vt:lpstr>'3'!Área_de_impresión</vt:lpstr>
      <vt:lpstr>'30'!Área_de_impresión</vt:lpstr>
      <vt:lpstr>'31'!Área_de_impresión</vt:lpstr>
      <vt:lpstr>'32'!Área_de_impresión</vt:lpstr>
      <vt:lpstr>'33'!Área_de_impresión</vt:lpstr>
      <vt:lpstr>'34'!Área_de_impresión</vt:lpstr>
      <vt:lpstr>'35'!Área_de_impresión</vt:lpstr>
      <vt:lpstr>'36'!Área_de_impresión</vt:lpstr>
      <vt:lpstr>'37'!Área_de_impresión</vt:lpstr>
      <vt:lpstr>'38'!Área_de_impresión</vt:lpstr>
      <vt:lpstr>'39'!Área_de_impresión</vt:lpstr>
      <vt:lpstr>'4'!Área_de_impresión</vt:lpstr>
      <vt:lpstr>'40'!Área_de_impresión</vt:lpstr>
      <vt:lpstr>'41'!Área_de_impresión</vt:lpstr>
      <vt:lpstr>'42'!Área_de_impresión</vt:lpstr>
      <vt:lpstr>'43'!Área_de_impresión</vt:lpstr>
      <vt:lpstr>'44'!Área_de_impresión</vt:lpstr>
      <vt:lpstr>'45'!Área_de_impresión</vt:lpstr>
      <vt:lpstr>'46'!Área_de_impresión</vt:lpstr>
      <vt:lpstr>'47'!Área_de_impresión</vt:lpstr>
      <vt:lpstr>'48'!Área_de_impresión</vt:lpstr>
      <vt:lpstr>'49'!Área_de_impresión</vt:lpstr>
      <vt:lpstr>'5'!Área_de_impresión</vt:lpstr>
      <vt:lpstr>'50'!Área_de_impresión</vt:lpstr>
      <vt:lpstr>'51'!Área_de_impresión</vt:lpstr>
      <vt:lpstr>'52'!Área_de_impresión</vt:lpstr>
      <vt:lpstr>'53'!Área_de_impresión</vt:lpstr>
      <vt:lpstr>'54'!Área_de_impresión</vt:lpstr>
      <vt:lpstr>'55'!Área_de_impresión</vt:lpstr>
      <vt:lpstr>'56'!Área_de_impresión</vt:lpstr>
      <vt:lpstr>'57'!Área_de_impresión</vt:lpstr>
      <vt:lpstr>'58'!Área_de_impresión</vt:lpstr>
      <vt:lpstr>'59'!Área_de_impresión</vt:lpstr>
      <vt:lpstr>'6'!Área_de_impresión</vt:lpstr>
      <vt:lpstr>'60'!Área_de_impresión</vt:lpstr>
      <vt:lpstr>'61'!Área_de_impresión</vt:lpstr>
      <vt:lpstr>'62'!Área_de_impresión</vt:lpstr>
      <vt:lpstr>'63'!Área_de_impresión</vt:lpstr>
      <vt:lpstr>'64'!Área_de_impresión</vt:lpstr>
      <vt:lpstr>'65'!Área_de_impresión</vt:lpstr>
      <vt:lpstr>'66'!Área_de_impresión</vt:lpstr>
      <vt:lpstr>'67'!Área_de_impresión</vt:lpstr>
      <vt:lpstr>'68'!Área_de_impresión</vt:lpstr>
      <vt:lpstr>'69'!Área_de_impresión</vt:lpstr>
      <vt:lpstr>'7'!Área_de_impresión</vt:lpstr>
      <vt:lpstr>'70'!Área_de_impresión</vt:lpstr>
      <vt:lpstr>'71'!Área_de_impresión</vt:lpstr>
      <vt:lpstr>'72'!Área_de_impresión</vt:lpstr>
      <vt:lpstr>'73'!Área_de_impresión</vt:lpstr>
      <vt:lpstr>'74'!Área_de_impresión</vt:lpstr>
      <vt:lpstr>'75'!Área_de_impresión</vt:lpstr>
      <vt:lpstr>'76'!Área_de_impresión</vt:lpstr>
      <vt:lpstr>'77'!Área_de_impresión</vt:lpstr>
      <vt:lpstr>'78'!Área_de_impresión</vt:lpstr>
      <vt:lpstr>'79'!Área_de_impresión</vt:lpstr>
      <vt:lpstr>'8'!Área_de_impresión</vt:lpstr>
      <vt:lpstr>'80'!Área_de_impresión</vt:lpstr>
      <vt:lpstr>'81'!Área_de_impresión</vt:lpstr>
      <vt:lpstr>'82'!Área_de_impresión</vt:lpstr>
      <vt:lpstr>'83'!Área_de_impresión</vt:lpstr>
      <vt:lpstr>'84'!Área_de_impresión</vt:lpstr>
      <vt:lpstr>'85'!Área_de_impresión</vt:lpstr>
      <vt:lpstr>'86'!Área_de_impresión</vt:lpstr>
      <vt:lpstr>'87'!Área_de_impresión</vt:lpstr>
      <vt:lpstr>'9'!Área_de_impresión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Cardoso</dc:creator>
  <cp:lastModifiedBy>DAVID ANTONIO ARBOLEDA GUERRERO</cp:lastModifiedBy>
  <dcterms:created xsi:type="dcterms:W3CDTF">2023-03-15T14:31:27Z</dcterms:created>
  <dcterms:modified xsi:type="dcterms:W3CDTF">2023-06-21T23:20:20Z</dcterms:modified>
</cp:coreProperties>
</file>