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6465"/>
  </bookViews>
  <sheets>
    <sheet name="PRESUPUESTO ZAMORA ETAPA I" sheetId="1" r:id="rId1"/>
  </sheets>
  <externalReferences>
    <externalReference r:id="rId2"/>
    <externalReference r:id="rId3"/>
    <externalReference r:id="rId4"/>
  </externalReferences>
  <definedNames>
    <definedName name="_CBT1">[2]DATOS!$G$4:$G$9</definedName>
    <definedName name="_Fill" localSheetId="0" hidden="1">[1]LISTAMAT!#REF!</definedName>
    <definedName name="_Fill" hidden="1">#REF!</definedName>
    <definedName name="_xlnm._FilterDatabase" localSheetId="0" hidden="1">'PRESUPUESTO ZAMORA ETAPA I'!$A$318:$I$328</definedName>
    <definedName name="_Key1" localSheetId="0" hidden="1">[1]LISTAMAT!#REF!</definedName>
    <definedName name="_Key1" hidden="1">#REF!</definedName>
    <definedName name="_Order1" hidden="1">255</definedName>
    <definedName name="_Regression_Int" hidden="1">1</definedName>
    <definedName name="_Sort" localSheetId="0" hidden="1">[1]LISTAMAT!#REF!</definedName>
    <definedName name="_Sort" hidden="1">#REF!</definedName>
    <definedName name="_Sort2" hidden="1">#REF!</definedName>
    <definedName name="a" localSheetId="0" hidden="1">{"'Ene-Fac'!$A$2:$H$142"}</definedName>
    <definedName name="a" hidden="1">{"'Ene-Fac'!$A$2:$H$142"}</definedName>
    <definedName name="A1_">#REF!</definedName>
    <definedName name="A10_">#REF!</definedName>
    <definedName name="A2_">#REF!</definedName>
    <definedName name="A3_">#REF!</definedName>
    <definedName name="A4_">#REF!</definedName>
    <definedName name="A5_">#REF!</definedName>
    <definedName name="A6_">#REF!</definedName>
    <definedName name="A7_">#REF!</definedName>
    <definedName name="A8_">#REF!</definedName>
    <definedName name="Ambato" localSheetId="0" hidden="1">{"'Ene-Fac'!$A$2:$H$142"}</definedName>
    <definedName name="Ambato" hidden="1">{"'Ene-Fac'!$A$2:$H$142"}</definedName>
    <definedName name="AREA" localSheetId="0">[1]LISTAMAT!#REF!</definedName>
    <definedName name="AREA">#REF!</definedName>
    <definedName name="AREA_2000">#REF!</definedName>
    <definedName name="_xlnm.Print_Area" localSheetId="0">'PRESUPUESTO ZAMORA ETAPA I'!$A$1:$I$328</definedName>
    <definedName name="_xlnm.Print_Area">#REF!</definedName>
    <definedName name="AREA_IMPRESION">#REF!</definedName>
    <definedName name="BASEPRECIOS">#REF!</definedName>
    <definedName name="CANT">[2]DATOS!$M$4:$M$13</definedName>
    <definedName name="cara" localSheetId="0" hidden="1">{"'Ene-Fac'!$A$2:$H$142"}</definedName>
    <definedName name="cara" hidden="1">{"'Ene-Fac'!$A$2:$H$142"}</definedName>
    <definedName name="CAT">[2]DATOS!$F$4:$F$9</definedName>
    <definedName name="DESGLOSE">#REF!</definedName>
    <definedName name="dghdghd" localSheetId="0" hidden="1">{"'Ene-Fac'!$A$2:$H$142"}</definedName>
    <definedName name="dghdghd" hidden="1">{"'Ene-Fac'!$A$2:$H$142"}</definedName>
    <definedName name="dtwrtwrtw" localSheetId="0" hidden="1">{"'Ene-Fac'!$A$2:$H$142"}</definedName>
    <definedName name="dtwrtwrtw" hidden="1">{"'Ene-Fac'!$A$2:$H$142"}</definedName>
    <definedName name="E">#REF!</definedName>
    <definedName name="eaqagag" localSheetId="0" hidden="1">{"'Ene-Fac'!$A$2:$H$142"}</definedName>
    <definedName name="eaqagag" hidden="1">{"'Ene-Fac'!$A$2:$H$142"}</definedName>
    <definedName name="est2005imp" localSheetId="0" hidden="1">{"'Ene-Fac'!$A$2:$H$142"}</definedName>
    <definedName name="est2005imp" hidden="1">{"'Ene-Fac'!$A$2:$H$142"}</definedName>
    <definedName name="fin" hidden="1">#REF!</definedName>
    <definedName name="FISCAL">[2]DATOS!$N$4:$N$9</definedName>
    <definedName name="fluno" localSheetId="0" hidden="1">{"'Ene-Fac'!$A$2:$H$142"}</definedName>
    <definedName name="fluno" hidden="1">{"'Ene-Fac'!$A$2:$H$142"}</definedName>
    <definedName name="Fuentes" localSheetId="0" hidden="1">{"'Ene-Fac'!$A$2:$H$142"}</definedName>
    <definedName name="Fuentes" hidden="1">{"'Ene-Fac'!$A$2:$H$142"}</definedName>
    <definedName name="gdhgdfhdfgh" localSheetId="0" hidden="1">{"'Ene-Fac'!$A$2:$H$142"}</definedName>
    <definedName name="gdhgdfhdfgh" hidden="1">{"'Ene-Fac'!$A$2:$H$142"}</definedName>
    <definedName name="hgjfhjfhj" localSheetId="0" hidden="1">{"'Ene-Fac'!$A$2:$H$142"}</definedName>
    <definedName name="hgjfhjfhj" hidden="1">{"'Ene-Fac'!$A$2:$H$142"}</definedName>
    <definedName name="hjfdghjfhj" localSheetId="0" hidden="1">{"'Ene-Fac'!$A$2:$H$142"}</definedName>
    <definedName name="hjfdghjfhj" hidden="1">{"'Ene-Fac'!$A$2:$H$142"}</definedName>
    <definedName name="HTML_CodePage" hidden="1">1252</definedName>
    <definedName name="HTML_Control" localSheetId="0" hidden="1">{"'APRECIOS'!$A$1:$S$17","'APRECIOS'!$A$1:$A$2"}</definedName>
    <definedName name="HTML_Control" hidden="1">{"'Ene-Fac'!$A$2:$H$142"}</definedName>
    <definedName name="HTML_Control_1" localSheetId="0" hidden="1">{"'Ene-Fac'!$A$2:$H$142"}</definedName>
    <definedName name="HTML_Control_1" hidden="1">{"'Ene-Fac'!$A$2:$H$142"}</definedName>
    <definedName name="HTML_CONTROL001" localSheetId="0" hidden="1">{"'Ene-Fac'!$A$2:$H$142"}</definedName>
    <definedName name="HTML_CONTROL001" hidden="1">{"'Ene-Fac'!$A$2:$H$142"}</definedName>
    <definedName name="HTML_Control002" localSheetId="0" hidden="1">{"'Ene-Fac'!$A$2:$H$142"}</definedName>
    <definedName name="HTML_Control002" hidden="1">{"'Ene-Fac'!$A$2:$H$142"}</definedName>
    <definedName name="HTML_Control003" localSheetId="0" hidden="1">{"'Ene-Fac'!$A$2:$H$142"}</definedName>
    <definedName name="HTML_Control003" hidden="1">{"'Ene-Fac'!$A$2:$H$142"}</definedName>
    <definedName name="HTML_CONTROL1" localSheetId="0" hidden="1">{"'Ene-Fac'!$A$2:$H$142"}</definedName>
    <definedName name="HTML_CONTROL1" hidden="1">{"'Ene-Fac'!$A$2:$H$142"}</definedName>
    <definedName name="HTML_Description" hidden="1">""</definedName>
    <definedName name="HTML_Email" hidden="1">""</definedName>
    <definedName name="HTML_Header" localSheetId="0" hidden="1">"APRECIOS"</definedName>
    <definedName name="HTML_Header" hidden="1">"Ene-Fac"</definedName>
    <definedName name="HTML_LastUpdate" localSheetId="0" hidden="1">"25/03/99"</definedName>
    <definedName name="HTML_LastUpdate" hidden="1">"08/11/1999"</definedName>
    <definedName name="HTML_LineAfter" localSheetId="0" hidden="1">TRUE</definedName>
    <definedName name="HTML_LineAfter" hidden="1">FALSE</definedName>
    <definedName name="HTML_LineBefore" localSheetId="0" hidden="1">TRUE</definedName>
    <definedName name="HTML_LineBefore" hidden="1">FALSE</definedName>
    <definedName name="HTML_Name" localSheetId="0" hidden="1">"Bodega"</definedName>
    <definedName name="HTML_Name" hidden="1">"MARCELO NEIRA"</definedName>
    <definedName name="HTML_OBDlg2" hidden="1">TRUE</definedName>
    <definedName name="HTML_OBDlg4" hidden="1">TRUE</definedName>
    <definedName name="HTML_OS" hidden="1">0</definedName>
    <definedName name="HTML_PathFile" localSheetId="0" hidden="1">"C:\ANALPRES.WIN\HTML.htm"</definedName>
    <definedName name="HTML_PathFile" hidden="1">"C:\Boletín Estadístico Ene-Ago 1999\WEB\HTML.htm"</definedName>
    <definedName name="HTML_Title" localSheetId="0" hidden="1">"ANALISIS PRECIOS UNITARIOS MANO DE OBRA"</definedName>
    <definedName name="HTML_Title" hidden="1">"Estadística SEE"</definedName>
    <definedName name="Imprimir_área_IM">#REF!</definedName>
    <definedName name="Imprimir_títulos_IM">#REF!</definedName>
    <definedName name="jorge" localSheetId="0" hidden="1">{"'Ene-Fac'!$A$2:$H$142"}</definedName>
    <definedName name="jorge" hidden="1">{"'Ene-Fac'!$A$2:$H$142"}</definedName>
    <definedName name="LISTAMAT" localSheetId="0">[1]LISTAMAT!#REF!</definedName>
    <definedName name="LISTAMAT">#REF!</definedName>
    <definedName name="Mario_Andrade">#REF!</definedName>
    <definedName name="new" localSheetId="0" hidden="1">{"'Ene-Fac'!$A$2:$H$142"}</definedName>
    <definedName name="new" hidden="1">{"'Ene-Fac'!$A$2:$H$142"}</definedName>
    <definedName name="NT">[2]DATOS!$A$32:$A$33</definedName>
    <definedName name="OJO" localSheetId="0" hidden="1">{"'Ene-Fac'!$A$2:$H$142"}</definedName>
    <definedName name="OJO" hidden="1">{"'Ene-Fac'!$A$2:$H$142"}</definedName>
    <definedName name="Potencia">"Gráfico 5,Gráfico 6"</definedName>
    <definedName name="q" localSheetId="0" hidden="1">{"'Ene-Fac'!$A$2:$H$142"}</definedName>
    <definedName name="q" hidden="1">{"'Ene-Fac'!$A$2:$H$142"}</definedName>
    <definedName name="q34er" localSheetId="0" hidden="1">{"'Ene-Fac'!$A$2:$H$142"}</definedName>
    <definedName name="q34er" hidden="1">{"'Ene-Fac'!$A$2:$H$142"}</definedName>
    <definedName name="sdfasf" localSheetId="0" hidden="1">{"'Ene-Fac'!$A$2:$H$142"}</definedName>
    <definedName name="sdfasf" hidden="1">{"'Ene-Fac'!$A$2:$H$142"}</definedName>
    <definedName name="srqwerqe" localSheetId="0" hidden="1">{"'Ene-Fac'!$A$2:$H$142"}</definedName>
    <definedName name="srqwerqe" hidden="1">{"'Ene-Fac'!$A$2:$H$142"}</definedName>
    <definedName name="THML_Control11" localSheetId="0" hidden="1">{"'Ene-Fac'!$A$2:$H$142"}</definedName>
    <definedName name="THML_Control11" hidden="1">{"'Ene-Fac'!$A$2:$H$142"}</definedName>
    <definedName name="TIPO">#REF!</definedName>
    <definedName name="TR">[2]DATOS!$E$4:$E$9</definedName>
    <definedName name="twertwert" localSheetId="0" hidden="1">{"'Ene-Fac'!$A$2:$H$142"}</definedName>
    <definedName name="twertwert" hidden="1">{"'Ene-Fac'!$A$2:$H$142"}</definedName>
    <definedName name="V">#REF!</definedName>
    <definedName name="vans1">'[3]EVALUACIÓN SOCIOECONÓMICA'!$D$105</definedName>
    <definedName name="wer" localSheetId="0" hidden="1">{"'Ene-Fac'!$A$2:$H$142"}</definedName>
    <definedName name="wer" hidden="1">{"'Ene-Fac'!$A$2:$H$142"}</definedName>
    <definedName name="wrtwrt" localSheetId="0" hidden="1">{"'Ene-Fac'!$A$2:$H$142"}</definedName>
    <definedName name="wrtwrt" hidden="1">{"'Ene-Fac'!$A$2:$H$142"}</definedName>
    <definedName name="wrtwrtet" localSheetId="0" hidden="1">{"'Ene-Fac'!$A$2:$H$142"}</definedName>
    <definedName name="wrtwrtet" hidden="1">{"'Ene-Fac'!$A$2:$H$142"}</definedName>
  </definedNames>
  <calcPr calcId="145621"/>
</workbook>
</file>

<file path=xl/calcChain.xml><?xml version="1.0" encoding="utf-8"?>
<calcChain xmlns="http://schemas.openxmlformats.org/spreadsheetml/2006/main">
  <c r="I131" i="1" l="1"/>
  <c r="K131" i="1"/>
  <c r="L131" i="1" s="1"/>
  <c r="G131" i="1" s="1"/>
  <c r="H131"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l="1"/>
  <c r="I163" i="1"/>
  <c r="I317" i="1" s="1"/>
  <c r="I318" i="1" s="1"/>
  <c r="J132" i="1" s="1"/>
  <c r="J133" i="1" s="1"/>
</calcChain>
</file>

<file path=xl/sharedStrings.xml><?xml version="1.0" encoding="utf-8"?>
<sst xmlns="http://schemas.openxmlformats.org/spreadsheetml/2006/main" count="1085" uniqueCount="476">
  <si>
    <t>Total de presupuesto no incluye IVA.</t>
  </si>
  <si>
    <t>El material desmontado que no sea reutilizado deberá ser devuelto en las bodegas de la EERSSA ubicado en el sector del terminal terrestre en la ciudad de Loja. El costo por esta actividad correrá a cargo del contratista.</t>
  </si>
  <si>
    <t>La EERSSA entregará únicamente los sellos y medidores bifásicos.</t>
  </si>
  <si>
    <t>Todo poste a adquirir deberá poseer en bajo relieve la codificación asignada por la unidad SIG de la EERSSA. En caso de que el poste no tenga la codificación en bajo relieve el contratista deberá solicitar a la unidad SIG el código para la elaboración de una placa que se colocará en el poste conforme las especificaciones a indicar por la unidad SIG. Los costos referentes a este trabajo deberán ser asumidos por el contratista.</t>
  </si>
  <si>
    <t>Los rubros deberán considerar transporte y desplazamiento de personal.</t>
  </si>
  <si>
    <t>La EERSSA determinará los sectores en donde se requiere realizar la restitución de medidores y reforzamiento de redes</t>
  </si>
  <si>
    <t>El nivel de voltaje en media tensión en la provincia de Zamora Chinchipe y en el cantón Gualaquiza de la provincia de Morona Santiago es de 22 kV</t>
  </si>
  <si>
    <t>Si en la ejecución del proyecto se requiere un rubro adicional no contemplado en el presente Presupuesto, se considerara de la lista de Análisis de Precios Unitarios  aprobados por la EERSSA en el 2013.</t>
  </si>
  <si>
    <t>Material entrega EERSSA: Corresponde al material desmontado que se encuentra en buen estado apto para ser reutilizado.</t>
  </si>
  <si>
    <t>NOTAS:</t>
  </si>
  <si>
    <t>COSTO TOTAL DEL PROYECTO (SIN IVA):</t>
  </si>
  <si>
    <t xml:space="preserve"> TOTAL SIN IVA (1+2+3) </t>
  </si>
  <si>
    <t>Subtotal de Mano de Obra</t>
  </si>
  <si>
    <t>NO APLICA</t>
  </si>
  <si>
    <t>u</t>
  </si>
  <si>
    <t>Uso de explosivos para excavación de huecos para tensor.</t>
  </si>
  <si>
    <t>Transformador monofásico autoprotegido (CSP) de 50 KVA 22000 GRDY/12700 V-120/240 V</t>
  </si>
  <si>
    <t>Transformador monofásico autoprotegido (CSP) de 37,5 KVA 22000 GRDY/12700 V-120/240 V</t>
  </si>
  <si>
    <t>Transformador monofásico autoprotegido (CSP) de 25 KVA 22000 GRDY/12700 V-120/240 V</t>
  </si>
  <si>
    <t>Transformador monofásico autoprotegido (CSP) de 15 KVA 22000 GRDY/12700 V-120/240 V</t>
  </si>
  <si>
    <t>Transformador monofásico autoprotegido (CSP) de 10 KVA 22000 GRDY/12700 V-120/240 V</t>
  </si>
  <si>
    <t>Tensor poste a poste simple TAD-0PS</t>
  </si>
  <si>
    <t>Tensor farol simple TAD-0FS, en terreno sin clasificar</t>
  </si>
  <si>
    <t>Tensor a tierra simple TAD-0TS, en terreno sin clasificar</t>
  </si>
  <si>
    <t>Armado de Tensor poste a poste doble TAV-OPD</t>
  </si>
  <si>
    <t>Armado de tensor farol doble TAV-0FD</t>
  </si>
  <si>
    <t>Tensor poste a poste simple TAV-0PS</t>
  </si>
  <si>
    <t>Tensor farol simple TAV-0FS en terreno sin clasificar</t>
  </si>
  <si>
    <t>Tensor en "V" poste a poste TAV-0SS</t>
  </si>
  <si>
    <t>Tensor a tierra simple TAV-0TS,  en terreno sin clasificar</t>
  </si>
  <si>
    <t>Tensor a tierra simple en V   TAV-0VS,  en terreno sin clasificar</t>
  </si>
  <si>
    <t xml:space="preserve">Tensor a tierra doble TAV-0TD,  en terreno sin clasificar </t>
  </si>
  <si>
    <t xml:space="preserve">Tensor a tierra doble  en V  TAV-0VD, en terreno sin clasificar </t>
  </si>
  <si>
    <t>m</t>
  </si>
  <si>
    <t>Tendido y regulado de conductor de aluminio, desnudo, 5005, ASC ó ACSR # 6 AWG  a  # 4 AWG EN CIRCUITO PRIMARIO O SECUNDARIO</t>
  </si>
  <si>
    <t>Seccionador fusible unipolar, tipo abierto 27 kV, 100 A, BIL 125 kV, con tirafusible. SPV-1S100-125</t>
  </si>
  <si>
    <t>Reubicación de acometida</t>
  </si>
  <si>
    <t>Retiro y enrollado de conductor de aluminio, desnudo, 5005, ASC ó ACSR # 6 AWG  a  # 4 AWG EN CIRCUITO PRIMARIO O SECUNDARIO</t>
  </si>
  <si>
    <t>Retiro y enrollado de conductor de aluminio, desnudo, 5005, ASC ó ACSR # 2/0 AWG  a  # 4/0 AWG EN CIRCUITO PRIMARIO O SECUNDARIO</t>
  </si>
  <si>
    <t>Retiro y enrollado de conductor de aluminio, desnudo, 5005, ASC ó ACSR # 2 AWG  a  # 1/0 AWG EN CIRCUITO PRIMARIO O SECUNDARIO</t>
  </si>
  <si>
    <t>Retiro de conductor de cobre, desnudo, para puesta a tierra</t>
  </si>
  <si>
    <t>Restitución de medidores y cambio de acometidas en URBANO en caja nueva (Medidor entregado por EERSSA)</t>
  </si>
  <si>
    <t>Restitución de medidores y cambio de acometidas en URBANO en caja existente (Medidor entregado por EERSSA)</t>
  </si>
  <si>
    <t>Restitución de medidores y cambio de acometidas en RURAL en caja nueva (Medidor entregado por EERSSA)</t>
  </si>
  <si>
    <t>Restitución de medidores y cambio de acometidas en RURAL  en caja existente (Medidor entregado por EERSSA)</t>
  </si>
  <si>
    <t>Reposición de vereda o calzada para poste, tensor o puesta a tierra (INCLUYE MATERIAL )</t>
  </si>
  <si>
    <t>Puesta a tierra para red secundaria aérea, 1 varilla y conductor de cobre # 2 AWG, PT0-0DC2_1 en CP o en centro de transformación</t>
  </si>
  <si>
    <t>Puesta a tierra para medidor</t>
  </si>
  <si>
    <t xml:space="preserve">Poste circular de plástico reforzado con fibra de vidrio, de 12 m, 500 Kg de carga a la rotura, en terreno sin clasificar </t>
  </si>
  <si>
    <t>Poste circular de plástico reforzado con fibra de vidrio, de 12 m, 500 Kg de carga a la rotura, en terreno roca</t>
  </si>
  <si>
    <t xml:space="preserve">Poste circular de plástico reforzado con fibra de vidrio, de 10 m, 400 Kg de carga a la rotura, en terreno sin clasificar </t>
  </si>
  <si>
    <t>Poste circular de plástico reforzado con fibra de vidrio, de 10 m, 400 Kg de carga a la rotura, en terreno roca</t>
  </si>
  <si>
    <t xml:space="preserve">Poste circular de hormigón armado, de 14 m x 600 Kg de carga a la rotura, en terreno sin clasificar </t>
  </si>
  <si>
    <t>Poste circular de hormigón armado, de 14 m x 600 Kg de carga a la rotura, en terreno roca</t>
  </si>
  <si>
    <t xml:space="preserve">Poste circular de hormigón armado, de 12 m, 500 Kg de carga a la rotura. en terreno sin clasificar </t>
  </si>
  <si>
    <t>Poste circular de hormigón armado, de 12 m, 500 Kg de carga a la rotura. en terreno roca</t>
  </si>
  <si>
    <t xml:space="preserve">Poste circular de hormigón armado, de 12 m x 2000 Kg de carga a la rotura, en terreno sin clasificar </t>
  </si>
  <si>
    <t>Poste circular de hormigón armado, de 12 m x 2000 Kg de carga a la rotura, en terreno roca</t>
  </si>
  <si>
    <t xml:space="preserve">Poste circular de hormigón armado, de 12 m x 1000 Kg de carga a la rotura, en terreno sin clasificar </t>
  </si>
  <si>
    <t>Poste circular de hormigón armado, de 12 m x 1000 Kg de carga a la rotura, en terreno roca</t>
  </si>
  <si>
    <t xml:space="preserve">Poste circular de hormigón armado, de 10 m x 400 Kg de carga a la rotura, en terreno sin clasificar </t>
  </si>
  <si>
    <t>Poste circular de hormigón armado, de 10 m x 400 Kg de carga a la rotura, en terreno roca</t>
  </si>
  <si>
    <t xml:space="preserve">Pararrayos clase distribución 18 kV, BIL 125 kV. SPV - 1P22 kV </t>
  </si>
  <si>
    <t>Montaje e Instalacion de luminaria 150W-240 volt</t>
  </si>
  <si>
    <t>Montaje e Instalacion de luminaria 100W-240 volt</t>
  </si>
  <si>
    <t>Medidor una fase 3 hilos, electrónico, con registro de energía activa, clase 100, forma 13A</t>
  </si>
  <si>
    <t>Levantamiento de información de todo el trabajo realizado impreso y en archivo magnético para el SIG de la EERSSA, incluye codificación, digitalización, fotografía.</t>
  </si>
  <si>
    <t>Instalación de seccionador fusible unipolar, tipo abierto 27 kV,SPV-1S100-125  (material proporcionado por la EERSSA)</t>
  </si>
  <si>
    <t>Instalación de interruptor termomagnético</t>
  </si>
  <si>
    <t>Inspección, actualización de datos, en el SICO  del sistema de medición</t>
  </si>
  <si>
    <t>Inclinado de poste de HºAº de 9 m ó de 10 metros</t>
  </si>
  <si>
    <t>Inclinado de poste de HºAº de 11 m ó de 12 m</t>
  </si>
  <si>
    <t>Estructura secundaria tipo ESD-3EP, 4EP ó 5EP (material proporcionado por la EERSSA)</t>
  </si>
  <si>
    <t>Estructura secundaria tipo ESD-1EP ó 2EP (material proporcionado por la EERSSA)</t>
  </si>
  <si>
    <t>Estructura secundaria ESD-3ER, 4ER ó 5ER (material proporcionado por la EERSSA)</t>
  </si>
  <si>
    <t>Estructura secundaria ESD-3ED, 4ED ó 5ED (material proporcionado por la EERSSA)</t>
  </si>
  <si>
    <t>Estructura secundaria ESD-1ER ó 2ER</t>
  </si>
  <si>
    <t>Estructura secundaria ESD-1ED ó 2ED</t>
  </si>
  <si>
    <t>Estructura baja tension preensamblado ESD-1PR3</t>
  </si>
  <si>
    <t>Estructura baja tension preensamblado ESD-1PD3</t>
  </si>
  <si>
    <t>Estructura  baja tension preensamblado ESD-1PP3</t>
  </si>
  <si>
    <t>Estructura trifásica volada retenida ESV-3VR</t>
  </si>
  <si>
    <t>Estructura trifásica volada pasante ESV-3VP</t>
  </si>
  <si>
    <t>Estructura trifásica volada doble retenida ESV-3VD</t>
  </si>
  <si>
    <t>Estructura trifásica volada angular ESV-3VA</t>
  </si>
  <si>
    <t>Estructura trifásica dos postes doble retenida ESV-3HD</t>
  </si>
  <si>
    <t>Estructura trifásica dos postes doble retención ESV-3HR</t>
  </si>
  <si>
    <t>Estructura trifásica centrada retenida ESV-3CR</t>
  </si>
  <si>
    <t>Estructura trifásica centrada pasante ESV-3CP</t>
  </si>
  <si>
    <t>Estructura trifásica centrada doble retenida ESV-3CD</t>
  </si>
  <si>
    <t>Estructura trifásica centrada angular ESV-3CA</t>
  </si>
  <si>
    <t>Estructura monofásica - centrada - retención ESV-1CR</t>
  </si>
  <si>
    <t>Estructura monofásica - centrada - pasante ESV-1CP</t>
  </si>
  <si>
    <t>Estructura monofásica - centrada - doble retención ESV-1CD</t>
  </si>
  <si>
    <t>Estructura monofásica - centrada - angular ESV-1CA</t>
  </si>
  <si>
    <t>Estructura monofásica volada tipo ESV-1VR</t>
  </si>
  <si>
    <t>Estructura monofásica volada tipo ESV-1VP</t>
  </si>
  <si>
    <t>Estructura monofásica volada tipo ESV-1VD</t>
  </si>
  <si>
    <t>Estructura monofásica volada angular tipo ESV-1VA</t>
  </si>
  <si>
    <t>Estructura trifásica centrada pasante ESV-3SP</t>
  </si>
  <si>
    <t>Erección de poste rectangular de hormigón armado de 9 m ó 10 m en terreno roca(no incluye poste)</t>
  </si>
  <si>
    <t xml:space="preserve">Erección de poste rectangular de hormigón armado de 11 m  ó 12 m en terreno roca(no incluye material) </t>
  </si>
  <si>
    <t>Erección de poste rectangular de hormigón armado de 9 m ó 10 m en terreno sin clasificar (no incluye poste)</t>
  </si>
  <si>
    <t xml:space="preserve">Erección de poste rectangular de hormigón armado de 11 m  ó 12 m en terreno sin clasificar (no incluye material) </t>
  </si>
  <si>
    <t>Desmontaje y enrollado de acometida.</t>
  </si>
  <si>
    <t>Desmontaje Pararrayos</t>
  </si>
  <si>
    <t>Desmontaje de transformador monofásico, tipo CSP, 22 kV GRDy / 12,7 kV, potencia hasta 25 kVA</t>
  </si>
  <si>
    <t>Desmontaje de seccionador  fusible unipolar, tipo abierto 27 kV, 100 A, BIL 125 kV, con tirafusible SPV-1S100-125</t>
  </si>
  <si>
    <t>Desmontaje de luminaria, potencia hasta 250 W</t>
  </si>
  <si>
    <t>Desmontaje de luminaría, potencia  hasta 150 W</t>
  </si>
  <si>
    <t>Desmontaje de control de alumbrado público</t>
  </si>
  <si>
    <t>Desconexión y retiro de cruce eléctrico</t>
  </si>
  <si>
    <t xml:space="preserve">Desarmado y retiro de tensor simple TS </t>
  </si>
  <si>
    <t>Desarmado y retiro de tensor poste simple o doble, PS ó PD</t>
  </si>
  <si>
    <t>Desarmado y retiro de tensor faron simple o doble, FS ó FD</t>
  </si>
  <si>
    <t>Desarmado y retiro de tensor en v a tierra simple tat -0vs (viento)</t>
  </si>
  <si>
    <t>Desarmado y retiro de tensor doble TD EN CIRCUITO PRIMARIO</t>
  </si>
  <si>
    <t>Desarmado Estructura trifásica volada retenida ESV-3VD</t>
  </si>
  <si>
    <t>Desarmado Estructura trifásica volada retenida ESV-3VA</t>
  </si>
  <si>
    <t>Desarmado de Estructura trifásica centrada retenida ESV-3SP</t>
  </si>
  <si>
    <t>Desarmado de Estructura trifásica centrada retenida ESV-3CR</t>
  </si>
  <si>
    <t>Desarmado de Estructura trifásica 3VP</t>
  </si>
  <si>
    <t>Desarmado de Estructura monofásica volada tipo ESV-1VR</t>
  </si>
  <si>
    <t>Desarmado de Estructura monofásica volada tipo ESV-1VP</t>
  </si>
  <si>
    <t>Desarmado de Estructura monofásica volada tipo ESV-1VD</t>
  </si>
  <si>
    <t>Desarmado de Estructura monofásica volada angular tipo ESV-1VA</t>
  </si>
  <si>
    <t>Desarmado de Estructura 4OR O 30R</t>
  </si>
  <si>
    <t>Desarmado de Estructura 4OP O 3OP</t>
  </si>
  <si>
    <t>Desarmado de Estructura 4OD O 3OD</t>
  </si>
  <si>
    <t>Desarmado de estructura secundariatipo ESD-3ED, 4ED ó 5ED</t>
  </si>
  <si>
    <t>Desarmado de estructura secundaria tipo ESD-3ER, 4ER ó 5ER</t>
  </si>
  <si>
    <t>Desarmado de estructura secundaria tipo ESD-3EP, 4EP ó 5EP</t>
  </si>
  <si>
    <t>Desarmado de estructura secundaria tipo ESD-1ER ó 2ER</t>
  </si>
  <si>
    <t>Desarmado de estructura secundaria tipo ESD-1EP ó 2EP</t>
  </si>
  <si>
    <t>Desarmado de estructura secundaria tipo ESD-1ED ó 2ED</t>
  </si>
  <si>
    <t>Desarmado de estructura trifásica tipo ESV-3SA</t>
  </si>
  <si>
    <t>Desarmado de estructura trifásica tipo ESV-3CA</t>
  </si>
  <si>
    <t>Desarmado de estructura trifásica ESV-3CP</t>
  </si>
  <si>
    <t>Desarmado de estructura trifásica dos postes, tipo ESV-3HD</t>
  </si>
  <si>
    <t>Desarmado de estructura monofásica tipo ESV-1CR</t>
  </si>
  <si>
    <t>Desarmado de estructura monofásica tipo ESV-1CD</t>
  </si>
  <si>
    <t>Desarmado de estructura monofásica tipo ESV-1CA</t>
  </si>
  <si>
    <t>Desarmado de estructura monofásica tipo  ESV-1CP</t>
  </si>
  <si>
    <t xml:space="preserve">Conexión de cruce eléctrico </t>
  </si>
  <si>
    <t>km</t>
  </si>
  <si>
    <t>Desbroce de vegetación</t>
  </si>
  <si>
    <t xml:space="preserve">Conductor desnudo cableado aluminio acero ACSR 6/1, 4/0 AWG, 7 hilos CO0-0B4/0  </t>
  </si>
  <si>
    <t xml:space="preserve">Conductor desnudo cableado aluminio acero ACSR 6/1, 3/0 AWG, 7 hilos CO0-0B3/0 </t>
  </si>
  <si>
    <t xml:space="preserve">Conductor desnudo cableado aluminio acero ACSR 6/1, 2/0 AWG, 7 hilos CO0-0B2/0  </t>
  </si>
  <si>
    <t xml:space="preserve">Conductor desnudo cableado aluminio acero ACSR 6/1, 2 AWG, 7 hilos CO0-0B2 </t>
  </si>
  <si>
    <t xml:space="preserve">Conductor desnudo cableado aluminio acero ACSR 6/1, 1/0 AWG, 7 hilos CO0-0B1/0 </t>
  </si>
  <si>
    <t>Caja metálica anti-hurto para medidor bifásico</t>
  </si>
  <si>
    <t>Cable preensamblado , aislado 600 volt, tipo xlpe , n 2x75 1x75 mm3</t>
  </si>
  <si>
    <t xml:space="preserve">Cable preensamblado , aislado 600 volt, tipo xlpe , n 2x70 1x50 mm2 </t>
  </si>
  <si>
    <t xml:space="preserve">Cable preensamblado , aislado 600 volt, tipo xlpe , n 2x50 1x50 mm2 </t>
  </si>
  <si>
    <t>Armado o desmotaje de Fotocelula con base</t>
  </si>
  <si>
    <t>Armado o desmontaje de control de alumbrado</t>
  </si>
  <si>
    <t>Armado de viento de tensor simple o doble en estructura de medio o bajo voltaje</t>
  </si>
  <si>
    <t>Amortiguador de vibración para conductor ACSR # 2/0 AWG. SVD-0105</t>
  </si>
  <si>
    <t>Amortiguador de vibración para conductor ACSR # 2 AWG. SVD-0103</t>
  </si>
  <si>
    <t>Amortiguador de vibración para conductor ACSR # 1/0 AWG. SVD-0104</t>
  </si>
  <si>
    <t>Acsesorios para acometida convencional y antihurto</t>
  </si>
  <si>
    <t>Acometida en conductor triplex ACSR 3x6 AWG, AC0-0J3x6.</t>
  </si>
  <si>
    <t>Acometida en conductor triplex ACSR 3x4 AWG, AC0-0J3x4.</t>
  </si>
  <si>
    <t>Acometida en Cable Antihurto SEU 2x4 Al + Nx6 Al AWG (Serie 8000)</t>
  </si>
  <si>
    <t>Accesorios para acometida en poste rectangular (perno espárrago y tuercas de ojo)</t>
  </si>
  <si>
    <t>Acceso de poste de HºAº de 9 m ó 10 m, de sección circular ó rectangular</t>
  </si>
  <si>
    <t>Acceso de poste de HºAº de 12  m ó 11 m, de sección circular ó rectangular</t>
  </si>
  <si>
    <t>Abrazadera de acero galvanizado, pletina, 2 pernos, doble ojal espiralado, 38 x 4 x 160 mm ( 1 1/2 x 5/32 x 6 1/2") para acometida en poste circular</t>
  </si>
  <si>
    <t>Subtotal de Materiales</t>
  </si>
  <si>
    <t>2.</t>
  </si>
  <si>
    <t>Vincha metalica para sujeción de tubo de 1/2 en pared</t>
  </si>
  <si>
    <t>Vincha Eriband de 3/4</t>
  </si>
  <si>
    <t>Unión EMT, 1/2" de diám.</t>
  </si>
  <si>
    <t>Tubo EMT, 1/2" de diám. x 3 mts. de long.</t>
  </si>
  <si>
    <t>08 06 40 005</t>
  </si>
  <si>
    <t xml:space="preserve">Tirafusible, cabeza fija, tipo H, 5 A. </t>
  </si>
  <si>
    <t>08 06 40 004</t>
  </si>
  <si>
    <t>Tirafusible, cabeza removible, tipo H, 4 A.</t>
  </si>
  <si>
    <t>08 06 40 003</t>
  </si>
  <si>
    <t>Tirafusible, cabeza removible, tipo H, 3 A.</t>
  </si>
  <si>
    <t>08 06 40 002</t>
  </si>
  <si>
    <t xml:space="preserve">Tirafusible, cabeza removible, tipo H, 2 A. </t>
  </si>
  <si>
    <t>08 06 46 016</t>
  </si>
  <si>
    <t>Tirafusible, cabeza removible, tipo SF, 1.6</t>
  </si>
  <si>
    <t>08 06 46 010</t>
  </si>
  <si>
    <t>Tirafusible, cabeza removible, tipo SF, 1.0</t>
  </si>
  <si>
    <t>08 06 46 007</t>
  </si>
  <si>
    <t>Tirafusible, cabeza removible, tipo SF, 0.7</t>
  </si>
  <si>
    <t>08 06 46 004</t>
  </si>
  <si>
    <t>Tirafusible, cabeza removible, tipo SF, 0.4</t>
  </si>
  <si>
    <t>08 06 46 002</t>
  </si>
  <si>
    <t>Tirafusible, cabeza removible, tipo SF, 0.2</t>
  </si>
  <si>
    <t>08 06 41 015</t>
  </si>
  <si>
    <t xml:space="preserve">Tirafusible, cabeza removible, tipo K, 15 A. </t>
  </si>
  <si>
    <t>08 06 41 007</t>
  </si>
  <si>
    <t xml:space="preserve">Tirafusible, cabeza removible, tipo K, 7 A. </t>
  </si>
  <si>
    <t>08 06 41 005</t>
  </si>
  <si>
    <t xml:space="preserve">Tirafusible, cabeza removible, tipo K, 5 A. </t>
  </si>
  <si>
    <t>08 06 41 004</t>
  </si>
  <si>
    <t xml:space="preserve">Tirafusible, cabeza removible, tipo K, 4 A. </t>
  </si>
  <si>
    <t>08 06 41 003</t>
  </si>
  <si>
    <t xml:space="preserve">Tirafusible, cabeza removible, tipo K, 3 A. </t>
  </si>
  <si>
    <t>08 06 41 010</t>
  </si>
  <si>
    <t xml:space="preserve">Tirafusible, cabeza removible, tipo K, 10 A. </t>
  </si>
  <si>
    <t>Tira fusible , cabeza removible , tipo H, 10 A</t>
  </si>
  <si>
    <t>05 50 01 505</t>
  </si>
  <si>
    <t xml:space="preserve">Tensor mecánico con perno de ojo, perno con grillete y tuerca de seguridad, 350 - 505 mm </t>
  </si>
  <si>
    <t>01 36 01 058</t>
  </si>
  <si>
    <t>Retención terminal preformada, para cable de Al, calibre 4 AWG</t>
  </si>
  <si>
    <t>01 34 01 072</t>
  </si>
  <si>
    <t xml:space="preserve">Protector de punta de cable, para red preesamblada de Al, forma cilíndrica, calibre 70 mm2 (2/0 AWG) </t>
  </si>
  <si>
    <t>Prescinto plastico 7 mm de ancho x 1.8 mm. de esp. x 350 mm de long.</t>
  </si>
  <si>
    <t>07 01 06 140</t>
  </si>
  <si>
    <t>Poste de hormigón armado, circular, CRH 600 kg, 14 m</t>
  </si>
  <si>
    <t>07 01 20 120</t>
  </si>
  <si>
    <t>Poste de hormigón armado, circular, CRH 2 000 kg, 12 m</t>
  </si>
  <si>
    <t>Poste de hormigon armado circular 12 m. x 1000 kg.</t>
  </si>
  <si>
    <t>01 32 05 074</t>
  </si>
  <si>
    <t xml:space="preserve">Pinza termoplástica, de suspensión para neutro portante, rango 35 a 95 mm2 ( 2 -  4/0 AWG), con eslabón </t>
  </si>
  <si>
    <t>05 32 16 127</t>
  </si>
  <si>
    <t>Perno rosca corrida de acero galvanizado, 4 tuercas, arandelas: 4 planas y 4 presión, 16 x 127mm (5/8 x 5")</t>
  </si>
  <si>
    <t>05 21 016 457</t>
  </si>
  <si>
    <t xml:space="preserve">Perno pin punta de poste simple de acero galvanizado, con accesorios de sujeción, 16 x 457 mm (5/8 x 18")  </t>
  </si>
  <si>
    <t>01 30 04 002</t>
  </si>
  <si>
    <t>Ménsula de acero galvanizado, de suspensión (tipo ojal espiralado)</t>
  </si>
  <si>
    <t>05 15 01 158</t>
  </si>
  <si>
    <t>Horquilla anclaje de acero galvanizado, 16 mm (5/8") de diám. x 75 mm (3") de long. (eslabón "U" para sujeción)</t>
  </si>
  <si>
    <t>Kid de acometida 220  volt. (3 conectores dcnl2, 2 portafusible, 2 fusibles, 1 derivador , 1 pinza termoplastica y  prescintos)</t>
  </si>
  <si>
    <t>01 22 11 019</t>
  </si>
  <si>
    <t>Hebilla de acero inóxidable, para fleje,  de 19, 05 mm (3/4")</t>
  </si>
  <si>
    <t>01 26 12 001</t>
  </si>
  <si>
    <t>Grapa horquilla - guardacabo de acero galvanizado</t>
  </si>
  <si>
    <t>Grapa Eriban de 19 mm (3/4")</t>
  </si>
  <si>
    <t>Gancho Guardacabo Forjado, guardacabo de 5/8"</t>
  </si>
  <si>
    <t>Fleje de acero inoxidable de19.05 mm (3/4")</t>
  </si>
  <si>
    <t xml:space="preserve">Extension pasante de tubo galvanizado volado para 3 o 4 vias </t>
  </si>
  <si>
    <t xml:space="preserve">Extension  retencion de tubo galvanizado volado para 3 o 4 vias </t>
  </si>
  <si>
    <t>Grillete de acero galvanizado para cable de acero de 15, 87 mm (5/8")</t>
  </si>
  <si>
    <t>03 30 46 012</t>
  </si>
  <si>
    <t>Control de alumbrado. incluye fotocélula,  breaker 2px10 a, contactor bifasico 20 a.</t>
  </si>
  <si>
    <t>01 06 01 062</t>
  </si>
  <si>
    <t>Conector de aleación de Al, ranuras paralelas, un perno centrado, rango 8 - 2/0 AWG</t>
  </si>
  <si>
    <t>01 10 12 060</t>
  </si>
  <si>
    <t>Conector de aleación de Cu, perno hendido, con separador, rango 6 - 2 AWG</t>
  </si>
  <si>
    <t>Conector Cooperwel</t>
  </si>
  <si>
    <t>Conector aislado simple dentado abulonado estanco 10-95/1,5-10 mm2 - dcnl  1</t>
  </si>
  <si>
    <t>Conector aislado doble dentado abulonado estanco 35-150/35-150 mm2 - dcnl  5</t>
  </si>
  <si>
    <t>Conector aislado dentado abulonado estanco 25-120/25-95 mm2 - dcnl 3</t>
  </si>
  <si>
    <t>04 35 20 058</t>
  </si>
  <si>
    <t>Cable de Al, cableado, 600 V, TTU, 4 AWG, 7 hilos</t>
  </si>
  <si>
    <t>04 35 20 071</t>
  </si>
  <si>
    <t>Cable de Al, cableado, 600 V, TTU, 1/0 AWG, 7 hilos</t>
  </si>
  <si>
    <t>04 45 04 082</t>
  </si>
  <si>
    <t>Cable Preensamblado de Al, cableado, 1,1 kV, XLPE, 3 x 70 AAC + 1 x 50 AAAC, mm2 (Similar a: 3 x 2/0 + 1 x 1/0 AWG)</t>
  </si>
  <si>
    <t>04 45 04 071</t>
  </si>
  <si>
    <t xml:space="preserve">Cable Preensamblado de Al, cableado, 1,1 kV, XLPE, 3 x 50 AAC + 1 x 50 AAAC mm2 (Similar a: 3 x 1/0 + 1 x 1/0 AWG) </t>
  </si>
  <si>
    <t>04 05 13 050</t>
  </si>
  <si>
    <t>Cable de Cu, concéntrico, cableado, 600 V, ST, 3 x 12 AWG, 7 hilos</t>
  </si>
  <si>
    <t>01 22 01 019</t>
  </si>
  <si>
    <t>Fleje de acero inóxidable, 19, 05 mm (3/4") x 0,76 mm (2/67")</t>
  </si>
  <si>
    <t>01 02 05 007</t>
  </si>
  <si>
    <t>Cinta de armar de aleación de Al, 1, 27 x 7, 62 mm (3/64 x 5/16")</t>
  </si>
  <si>
    <t>Celula fotoelectrica  + base + fleje 105/285 v.</t>
  </si>
  <si>
    <t>04 45 03 082</t>
  </si>
  <si>
    <t>Cable Preensamblado de Al, cableado, 1,1 kV, XLPE, 2 x 70 AAC + 1 x 50 AAAC mm2 (Similar a: 2 x 2/0 + 1 x 1/0 AWG)</t>
  </si>
  <si>
    <t>04 45 03 071</t>
  </si>
  <si>
    <t>Cable Preensamblado de Al, cableado, 1,1 kV, XLPE, 2 x 50 AAC + 1 x 50 AAAC mm2 (Similar a: 2 x 1/0 + 1 x 1/0 AWG)</t>
  </si>
  <si>
    <t>03 30 36 502</t>
  </si>
  <si>
    <t>Brazo de acero galvanizado, tubular, luminaria, poste, 50, 8 (2”) x 1 200 x 2 mm</t>
  </si>
  <si>
    <t>paquete</t>
  </si>
  <si>
    <t>Accesorios para instalación de interruptor (tornillos, amarras, clavos, etc..)</t>
  </si>
  <si>
    <t>05 01 013 260</t>
  </si>
  <si>
    <t>Abrazadera de 3 pernos, pletina acero galvanizado 38 x 6 mm (1 1/2 x 1/4") y 160 mm</t>
  </si>
  <si>
    <t>01 40 01 074</t>
  </si>
  <si>
    <t>Varilla de armar preformada simple, para cable de Al, calibre 4/0 AWG</t>
  </si>
  <si>
    <t>01 40 01 072</t>
  </si>
  <si>
    <t>Varilla de armar preformada simple, para cable de Al, calibre 2/0 AWG</t>
  </si>
  <si>
    <t>01 40 01 071</t>
  </si>
  <si>
    <t>Varilla de armar preformada simple, para cable de Al, calibre 1/0 AWG</t>
  </si>
  <si>
    <t>01 40 01 060</t>
  </si>
  <si>
    <t>Varilla de armar preformada simple, para cable de Al, calibre 2 AWG</t>
  </si>
  <si>
    <t xml:space="preserve">u </t>
  </si>
  <si>
    <t>05 56 16 180</t>
  </si>
  <si>
    <t>Varilla de anclaje de acero galvanizado, tuerca y arandela, 16 x 1 800 mm (5/8 x 71")</t>
  </si>
  <si>
    <t>01 42 16 180</t>
  </si>
  <si>
    <t>Varilla de acero recubierta de Cu, para puesta a tierra, 16 x 1 800 mm (5/8 x 71").</t>
  </si>
  <si>
    <t>05 52 01 016</t>
  </si>
  <si>
    <t>Tuerca de ojo ovalado de acero galvanizado, perno de 16 mm (5/8")</t>
  </si>
  <si>
    <t>08 06 40 001</t>
  </si>
  <si>
    <t xml:space="preserve">Tirafusible, cabeza removible, tipo H, 1 A. </t>
  </si>
  <si>
    <t>21 29 08 115</t>
  </si>
  <si>
    <t>Suelda exotermica</t>
  </si>
  <si>
    <t>01 36 01 074</t>
  </si>
  <si>
    <t>Retención terminal preformada, para cable de Al, calibre 4/0 AWG</t>
  </si>
  <si>
    <t>01 36 01 072</t>
  </si>
  <si>
    <t>Retención terminal preformada, para cable de Al, calibre 2/0 AWG</t>
  </si>
  <si>
    <t>01 36 01 071</t>
  </si>
  <si>
    <t>Retención terminal preformada, para cable de Al, calibre 1/0 AWG</t>
  </si>
  <si>
    <t>01 36 01 060</t>
  </si>
  <si>
    <t>Retención terminal preformada, para cable de Al, calibre 2 AWG</t>
  </si>
  <si>
    <t>01 36 05 010</t>
  </si>
  <si>
    <t>Retención terminal preformada, para cable de acero galvanizado de 9,53 mm (3/8")</t>
  </si>
  <si>
    <t>07 30 04 100</t>
  </si>
  <si>
    <t>Poste de plástico reforzado con fibra de vidrio, circular, CRH 400 kg, 10 m</t>
  </si>
  <si>
    <t>07 30 05 120</t>
  </si>
  <si>
    <t>Poste de plástico reforzado con fibra de vidrio, circular, CRH 500 kg, 12 m</t>
  </si>
  <si>
    <t>07 01 05 120</t>
  </si>
  <si>
    <t>Poste de hormigón armado, circular, CRH 500 kg, 12 m</t>
  </si>
  <si>
    <t>07 01 04 100</t>
  </si>
  <si>
    <t>Poste de hormigón armado, circular, CRH 400 kg, 10 m</t>
  </si>
  <si>
    <t>01 32 06 001</t>
  </si>
  <si>
    <t>Pinza termoplástica, de anclaje, ajustable para acometidas</t>
  </si>
  <si>
    <t>05 40 38 070</t>
  </si>
  <si>
    <t>Pie amigo de acero galvanizado, perfil "L" 38 x 38 x 6 mm (1 1/2 x 1 1/2 x 1/4") y 700 mm</t>
  </si>
  <si>
    <t>05 40 38 180</t>
  </si>
  <si>
    <t>Pie amigo de acero galvanizado, perfil "L" 38 x 38 x 6 mm (1 1/2 x 1 1/2 x 1/4") y 1 800 mm</t>
  </si>
  <si>
    <t>05 32 16 306</t>
  </si>
  <si>
    <t>Perno rosca corrida de acero galvanizado, 4 tuercas, 4 arandelas planas y 4 presión, 16 x 306mm (5/8 x 12")</t>
  </si>
  <si>
    <t>05 21 19 457</t>
  </si>
  <si>
    <t xml:space="preserve">Perno pin punta de poste simple de acero galvanizado, con accesorios de sujeción, 19 x 457 mm (3/4 x 18")  </t>
  </si>
  <si>
    <t>05 20 20 305</t>
  </si>
  <si>
    <t>Perno pin de acero galvanizado, rosca plástica de 50, 8 mm (2"), 19 x 305 mm (3/4 x 12")</t>
  </si>
  <si>
    <t>05 28 16 254</t>
  </si>
  <si>
    <t>Perno ojo de acero galvanizado, 4 tuercas, arandelas: 4 planas y 4 presión, 16 x 254 mm (5/8 x 10")</t>
  </si>
  <si>
    <t>05 25 13 038</t>
  </si>
  <si>
    <t>Perno máquina de acero galvanizado, tuerca, arandela plana y presión, 16 x 38 mm (5/8 x 1 1/2")</t>
  </si>
  <si>
    <t>05 25 13 254</t>
  </si>
  <si>
    <t>Perno máquina de acero galvanizado, tuerca, arandela plana y presión, 16 x 254 mm (5/8 x 10")</t>
  </si>
  <si>
    <t>05 35 16 052</t>
  </si>
  <si>
    <t>Perno "U" de acero galvanizado, 2 tuercas, 2 arandelas planas y 2 presión de 16 x 152 mm (5/8 x 6”),  ancho dentro de la U</t>
  </si>
  <si>
    <t>08 12 01 018</t>
  </si>
  <si>
    <t>Pararrayos clase distribución polimérico, óxido metálico, 18 kV, con desconectador</t>
  </si>
  <si>
    <t>05 15 05 160</t>
  </si>
  <si>
    <t>Horquilla de acero galvanizado, para anclaje 16 x 75 mm (5/8 x 3")</t>
  </si>
  <si>
    <t>05 48 01 009</t>
  </si>
  <si>
    <t>Guardacabo de acero galvanizado, para cable acero 9, 51 mm (3/8")</t>
  </si>
  <si>
    <t>01 26 11 071</t>
  </si>
  <si>
    <t>Grapa de aleación de Al, para derivación de línea en caliente, rango  8 -1/0</t>
  </si>
  <si>
    <t>01 26 11 072</t>
  </si>
  <si>
    <t xml:space="preserve">Grapa de aleación de Al, para derivación de línea en caliente, principal 8 -2/0 AWG, derivado 8 - 2/0 AWG </t>
  </si>
  <si>
    <t>01 20 05 060</t>
  </si>
  <si>
    <t>Estribo de aleación de Cu - Sn, para derivación, cable 2 AWG</t>
  </si>
  <si>
    <t>01 20 01 071</t>
  </si>
  <si>
    <t>Estribo de aleación de Al, para derivación, cable 1/0 AWG</t>
  </si>
  <si>
    <t>05 10 75 240</t>
  </si>
  <si>
    <t>Cruceta de acero galvanizado, universal, perfil "L" 75 x 75 x 6 mm (3 x 3 x 1/4") y 2 400 mm</t>
  </si>
  <si>
    <t>05 10 75 120</t>
  </si>
  <si>
    <t>Cruceta de acero galvanizado, universal, perfil "L" 75 x 75 x 6 mm (3 x 3 x 1/4") y 1 200 mm</t>
  </si>
  <si>
    <t>01 10 08 072</t>
  </si>
  <si>
    <t>Conector de aleación de Cu, ranuras paralelas, dos pernos laterales y separador, rango 2 - 2/0 AWG</t>
  </si>
  <si>
    <t>01 10 10 060</t>
  </si>
  <si>
    <t>Conector de aleación de Cu, perno hendido, sin separador, rango 6 - 2 AWG</t>
  </si>
  <si>
    <t>01 10 10 072</t>
  </si>
  <si>
    <t>Conector de aleación de Cu, perno hendido, sin separador, rango 2 - 2/0 AWG</t>
  </si>
  <si>
    <t>01 06 02 064</t>
  </si>
  <si>
    <t>Conector de aleación de Al, ranuras paralelas, dos pernos centrado, rango 2 - 4/0 AWG</t>
  </si>
  <si>
    <t>01 06 06 071</t>
  </si>
  <si>
    <t>Conector de aleación de Al, de compresión tipo "H", principal 4 - 1/0 AWG, derivado 6 - 2 AWG</t>
  </si>
  <si>
    <t>01 06 06 060</t>
  </si>
  <si>
    <t>Conector de aleación de Al, de compresión tipo "H", principal 6 - 2 AWG, derivado 6 - 2 AWG</t>
  </si>
  <si>
    <t>04 01 03 058</t>
  </si>
  <si>
    <t>Conductor de Cu, desnudo, sólido, duro, 4 AWG</t>
  </si>
  <si>
    <t>04 01 11 060</t>
  </si>
  <si>
    <t>Conductor de Cu, desnudo, cableado, suave, 2 AWG, 7 hilos</t>
  </si>
  <si>
    <t>04 30 10 074</t>
  </si>
  <si>
    <t>Conductor de Al-acero desnudo, cableado, ACSR, 4/0 AWG, 7 (6/1)hilos</t>
  </si>
  <si>
    <t>04 30 10 073</t>
  </si>
  <si>
    <t>Conductor de Al-acero desnudo, cableado, ACSR, 3/0 AWG, 7 (6/1)hilos</t>
  </si>
  <si>
    <t>04 30 10 072</t>
  </si>
  <si>
    <t>Conductor de Al-acero desnudo, cableado, ACSR, 2/0 AWG, 7 (6/1)hilos</t>
  </si>
  <si>
    <t>04 30 10 060</t>
  </si>
  <si>
    <t>Conductor de Al-acero desnudo, cableado, ACSR, 2 AWG, 7 (6/1)hilos</t>
  </si>
  <si>
    <t>04 30 10 071</t>
  </si>
  <si>
    <t>Conductor de Al-acero desnudo, cableado, ACSR, 1/0 AWG, 7 (6/1)hilos</t>
  </si>
  <si>
    <t>06 33 10 002</t>
  </si>
  <si>
    <t>Caja de policarbonato antihurto para medidor polifásico, con tapa de seguridad transparente</t>
  </si>
  <si>
    <t>04 38 43 056</t>
  </si>
  <si>
    <t>Cable Tríplex de Al ACSR, cableado, neutro desnudo, 600 V, PE, 3 x 6 AWG, 7 hilos</t>
  </si>
  <si>
    <t>04 38 43 058</t>
  </si>
  <si>
    <t>Cable Tríplex de Al ACSR, cableado, neutro desnudo, 600 V, PE, 3 x 4 AWG, 7 hilos</t>
  </si>
  <si>
    <t>04 03 05 056</t>
  </si>
  <si>
    <t>Cable de Cu, sólido, 600 V, THHN, 6 AWG</t>
  </si>
  <si>
    <t>04 03 05 052</t>
  </si>
  <si>
    <t>Cable de Cu, sólido, 600 V, THHN, 10 AWG</t>
  </si>
  <si>
    <t>04 10 02 250</t>
  </si>
  <si>
    <t>Cable de Cu, cableado, 2 kV, TTU, 250 MCM, 37 hilos, para bajantes</t>
  </si>
  <si>
    <t>04 10 02 192</t>
  </si>
  <si>
    <t>Cable de Cu, cableado, 2 kV, TTU, 2/0 AWG, 19 hilos</t>
  </si>
  <si>
    <t>04 10 02 190</t>
  </si>
  <si>
    <t>Cable de Cu, cableado, 2 kV, TTU, 2 AWG, 19 hilos</t>
  </si>
  <si>
    <t>04 50 02 011</t>
  </si>
  <si>
    <t>Cable de acero galvanizado, grado Siemens Martin, 7 hilos, 9,52 mm (3/8"), 3155 kgf</t>
  </si>
  <si>
    <t>04 40 13 066</t>
  </si>
  <si>
    <t>Cable Antihurto de Al, AA-8000, cableado, 600 V, XLPE, 3 x 6 AWG, 7 hilos, chaqueta PVC</t>
  </si>
  <si>
    <t>05 05 51 150</t>
  </si>
  <si>
    <t>Brazo de acero galvanizado, para tensor farol, tubular 51 mm (2") y 1 500 mm</t>
  </si>
  <si>
    <t>01 05 01 004</t>
  </si>
  <si>
    <t>Bloque de hormigón, anclaje, tipo cónico, base inferior 400 mm, superior 150 mm, agujero 20 mm</t>
  </si>
  <si>
    <t>05 03 01 005</t>
  </si>
  <si>
    <t>Bastidor de acero galvanizado, pletina 38 x 4 mm (1 1/2 x 5/32"), 5 vìas</t>
  </si>
  <si>
    <t>05 03 01 004</t>
  </si>
  <si>
    <t>Bastidor de acero galvanizado, pletina 38 x 4 mm (1 1/2 x 5/32"), 4 vìas</t>
  </si>
  <si>
    <t>05 03 01 003</t>
  </si>
  <si>
    <t>Bastidor de acero galvanizado, pletina 38 x 4 mm (1 1/2 x 5/32"), 3 vìas</t>
  </si>
  <si>
    <t>05 03 01 001</t>
  </si>
  <si>
    <t>Bastidor de acero galvanizado, pletina 38 x 4 mm (1 1/2 x 5/32"), 1 vìa</t>
  </si>
  <si>
    <t>01 03 01 072</t>
  </si>
  <si>
    <t>Amortiguador espiral de vibración preformado, cable de Al, ACSR, calibre 2/0 AWG</t>
  </si>
  <si>
    <t>01 03 01 060</t>
  </si>
  <si>
    <t>Amortiguador espiral de vibración preformado, cable de Al, ACSR, calibre 2 AWG</t>
  </si>
  <si>
    <t>01 03 01 071</t>
  </si>
  <si>
    <t>Amortiguador espiral de vibración preformado, cable de Al, ACSR, calibre 1/0 AWG</t>
  </si>
  <si>
    <t>01 02 01 058</t>
  </si>
  <si>
    <t>Alambre de Al, desnudo sólido, para atadura, 4 AWG</t>
  </si>
  <si>
    <t>02 08 01 532</t>
  </si>
  <si>
    <t>Aislador rollo, porcelana, 0,25 kV, ANSI 53-2</t>
  </si>
  <si>
    <t>02 01 07 561</t>
  </si>
  <si>
    <t>Aislador espiga (pin), porcelana, con radio interferencia, 25 kV, ANSI 56-1</t>
  </si>
  <si>
    <t>02 05 11 028</t>
  </si>
  <si>
    <t>Aislador de suspensión, polimérico, 25 kV, ANSI DS-28</t>
  </si>
  <si>
    <t>02 10 01 543</t>
  </si>
  <si>
    <t>Aislador de retenida, porcelana, ANSI 54-3</t>
  </si>
  <si>
    <t xml:space="preserve">   </t>
  </si>
  <si>
    <t>Acsesorios para instalación de medidor (tornillos, amarres, clavos, etc..)</t>
  </si>
  <si>
    <t>Acsesorios para instalación de interruptor (tornillos, amarres, clavos, etc..)</t>
  </si>
  <si>
    <t>05 01 14 160</t>
  </si>
  <si>
    <t>Abrazadera de 4 pernos, pletina acero galvanizado 38 x 4 mm (1 1/2 x 5/32") y 160 mm</t>
  </si>
  <si>
    <t>05 01 14 140</t>
  </si>
  <si>
    <t>Abrazadera de 4 pernos, pletina acero galvanizado 38 x 4 mm (1 1/2 x 5/32") y 140 mm</t>
  </si>
  <si>
    <t>05 01 13 260</t>
  </si>
  <si>
    <t>05 01 13 160</t>
  </si>
  <si>
    <t>Abrazadera de 3 pernos, pletina acero galvanizado 38 x 4 mm (1 1/2 x 5/32") y 160 mm</t>
  </si>
  <si>
    <t>Abrazadera de 3 pernos, pletina acero galvanizado 38 x 4 mm (1 1/2 x 5/32") y 140 mm 2</t>
  </si>
  <si>
    <t>05 01 13 140</t>
  </si>
  <si>
    <t>Abrazadera de 3 pernos, pletina acero galvanizado 38 x 4 mm (1 1/2 x 5/32") y 140 mm</t>
  </si>
  <si>
    <t>05 01 02 260</t>
  </si>
  <si>
    <t>Abrazadera de 2 pernos, pletina acero galvanizado 38 x 4 mm (1 1/2 x 5/32") y 160 mm, doble ojal espiralado</t>
  </si>
  <si>
    <t>Subtotal de Equipos</t>
  </si>
  <si>
    <t>1.</t>
  </si>
  <si>
    <t>09 03 22 050</t>
  </si>
  <si>
    <t>Transformador monofásico autoprotegido, 22 000 GRDy / 12 700 V - 240 / 120 V, 50 kVA</t>
  </si>
  <si>
    <t>09 03 22 037</t>
  </si>
  <si>
    <t>Transformador monofásico autoprotegido, 22 000 GRDy / 12 700 V - 240 / 120 V, 37, 5 kVA</t>
  </si>
  <si>
    <t>09 03 22 025</t>
  </si>
  <si>
    <t>Transformador monofásico autoprotegido, 22 000 GRDy / 12 700 V - 240 / 120 V, 25 kVA</t>
  </si>
  <si>
    <t>09 03 22 015</t>
  </si>
  <si>
    <t>Transformador monofásico autoprotegido, 22 000 GRDy / 12 700 V - 240 / 120 V, 15 kVA</t>
  </si>
  <si>
    <t>09 03 22 010</t>
  </si>
  <si>
    <t>Transformador monofásico autoprotegido, 22 000 GRDy / 12 700 V - 240 / 120 V, 10 kVA</t>
  </si>
  <si>
    <t>08 15 27 104</t>
  </si>
  <si>
    <t>Seccionador portafusible, unipolar, abierto, 27 kV, BIL 125 kV, 4 kA, 100 A</t>
  </si>
  <si>
    <t>06 08 23 113</t>
  </si>
  <si>
    <t>Medidor electrónico 2F-3H, kWh, clase 100</t>
  </si>
  <si>
    <t>03 01 10 100</t>
  </si>
  <si>
    <t>Luminaria de 100 w. na. incluye  base para fotocélula, fotocélula y 2.2 m de conductor concéntrico 3x12 awg.</t>
  </si>
  <si>
    <t>08 09 21 040</t>
  </si>
  <si>
    <t xml:space="preserve">Interruptor termomagnético bipolar riel DIN, 120/240 V, Icc 10 kA, 40 A </t>
  </si>
  <si>
    <t>08 09 21 030</t>
  </si>
  <si>
    <t xml:space="preserve">Interruptor termomagnético bipolar riel DIN, 120/240 V, Icc 10 kA, 30 A </t>
  </si>
  <si>
    <t>08 09 21 020</t>
  </si>
  <si>
    <t xml:space="preserve">Interruptor termomagnético bipolar riel DIN, 120/240 V, Icc 10 kA, 20 A </t>
  </si>
  <si>
    <t>08 09 21 060</t>
  </si>
  <si>
    <t xml:space="preserve">Interruptor termomagnético bipolar riel DIN, 120/240 V, Icc 10 kA, 60 A </t>
  </si>
  <si>
    <t>PRECIO TOTAL</t>
  </si>
  <si>
    <t>PRECIO UNITARIO POR TRANSPORTE DEL BIEN HASTA EL SITIO  DE TRABAJO</t>
  </si>
  <si>
    <t>PRECIO UNITARIO DEL BIEN O RUBRO</t>
  </si>
  <si>
    <t>Cantidad</t>
  </si>
  <si>
    <t>CPC</t>
  </si>
  <si>
    <t>Unidad</t>
  </si>
  <si>
    <t>Código  Nacional Homologado</t>
  </si>
  <si>
    <t>Rubro</t>
  </si>
  <si>
    <t>No.</t>
  </si>
  <si>
    <r>
      <rPr>
        <b/>
        <sz val="10"/>
        <color indexed="8"/>
        <rFont val="Arial"/>
        <family val="2"/>
      </rPr>
      <t xml:space="preserve">PROYECTO: </t>
    </r>
    <r>
      <rPr>
        <sz val="10"/>
        <color indexed="8"/>
        <rFont val="Arial"/>
        <family val="2"/>
      </rPr>
      <t>Repotenciación de Redes de Distribución en la Provincia de Zamora Chinchipe y Gualaquiza Etapa II - AFD</t>
    </r>
  </si>
  <si>
    <r>
      <t xml:space="preserve"> PROGRAMA:</t>
    </r>
    <r>
      <rPr>
        <sz val="10"/>
        <color indexed="8"/>
        <rFont val="Arial"/>
        <family val="2"/>
      </rPr>
      <t xml:space="preserve"> AFD</t>
    </r>
  </si>
  <si>
    <t>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</si>
</sst>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43" formatCode="_(* #,##0.00_);_(* \(#,##0.00\);_(* &quot;-&quot;??_);_(@_)"/>
    <numFmt numFmtId="164" formatCode="&quot;$&quot;\ #,##0.00"/>
    <numFmt numFmtId="165" formatCode="0.000"/>
    <numFmt numFmtId="166" formatCode="&quot;$&quot;#.00"/>
    <numFmt numFmtId="167" formatCode="&quot;$&quot;#"/>
    <numFmt numFmtId="168" formatCode="_-[$€-2]* #,##0.00_-;\-[$€-2]* #,##0.00_-;_-[$€-2]* &quot;-&quot;??_-"/>
    <numFmt numFmtId="169" formatCode="#.00"/>
    <numFmt numFmtId="170" formatCode="%#.00"/>
    <numFmt numFmtId="171" formatCode="0.000000000000"/>
  </numFmts>
  <fonts count="17" x14ac:knownFonts="1">
    <font>
      <sz val="10"/>
      <name val="Arial"/>
      <family val="2"/>
    </font>
    <font>
      <sz val="11"/>
      <color indexed="8"/>
      <name val="Calibri"/>
      <family val="2"/>
    </font>
    <font>
      <sz val="10"/>
      <color indexed="8"/>
      <name val="Calibri"/>
      <family val="2"/>
    </font>
    <font>
      <sz val="14"/>
      <color indexed="8"/>
      <name val="Calibri"/>
      <family val="2"/>
    </font>
    <font>
      <sz val="10"/>
      <color indexed="8"/>
      <name val="Arial"/>
      <family val="2"/>
    </font>
    <font>
      <sz val="14"/>
      <color indexed="8"/>
      <name val="Arial"/>
      <family val="2"/>
    </font>
    <font>
      <b/>
      <sz val="10"/>
      <color indexed="8"/>
      <name val="Calibri"/>
      <family val="2"/>
    </font>
    <font>
      <sz val="11"/>
      <color indexed="8"/>
      <name val="Arial"/>
      <family val="2"/>
    </font>
    <font>
      <b/>
      <sz val="10"/>
      <color indexed="8"/>
      <name val="Arial"/>
      <family val="2"/>
    </font>
    <font>
      <sz val="10"/>
      <name val="Arial"/>
      <family val="2"/>
    </font>
    <font>
      <b/>
      <sz val="11"/>
      <color indexed="8"/>
      <name val="Calibri"/>
      <family val="2"/>
    </font>
    <font>
      <sz val="12"/>
      <color indexed="8"/>
      <name val="Courier"/>
      <family val="3"/>
    </font>
    <font>
      <sz val="1"/>
      <color indexed="8"/>
      <name val="Courier"/>
      <family val="3"/>
    </font>
    <font>
      <i/>
      <sz val="1"/>
      <color indexed="8"/>
      <name val="Courier"/>
      <family val="3"/>
    </font>
    <font>
      <sz val="18"/>
      <color indexed="8"/>
      <name val="Courier"/>
      <family val="3"/>
    </font>
    <font>
      <sz val="8"/>
      <color indexed="8"/>
      <name val="Courier"/>
      <family val="3"/>
    </font>
    <font>
      <sz val="14"/>
      <name val="Arial"/>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8">
    <xf numFmtId="0" fontId="0" fillId="0" borderId="0"/>
    <xf numFmtId="0" fontId="1" fillId="0" borderId="0"/>
    <xf numFmtId="4" fontId="11" fillId="0" borderId="0">
      <protection locked="0"/>
    </xf>
    <xf numFmtId="3" fontId="11" fillId="0" borderId="0">
      <protection locked="0"/>
    </xf>
    <xf numFmtId="166" fontId="11" fillId="0" borderId="0">
      <protection locked="0"/>
    </xf>
    <xf numFmtId="167" fontId="11" fillId="0" borderId="0">
      <protection locked="0"/>
    </xf>
    <xf numFmtId="0" fontId="11" fillId="0" borderId="0">
      <protection locked="0"/>
    </xf>
    <xf numFmtId="168" fontId="9" fillId="0" borderId="0" applyFont="0" applyFill="0" applyBorder="0" applyAlignment="0" applyProtection="0">
      <alignment wrapText="1"/>
    </xf>
    <xf numFmtId="0" fontId="12" fillId="0" borderId="0">
      <protection locked="0"/>
    </xf>
    <xf numFmtId="0" fontId="12" fillId="0" borderId="0">
      <protection locked="0"/>
    </xf>
    <xf numFmtId="0" fontId="13" fillId="0" borderId="0">
      <protection locked="0"/>
    </xf>
    <xf numFmtId="0" fontId="12" fillId="0" borderId="0">
      <protection locked="0"/>
    </xf>
    <xf numFmtId="0" fontId="12" fillId="0" borderId="0">
      <protection locked="0"/>
    </xf>
    <xf numFmtId="0" fontId="12" fillId="0" borderId="0">
      <protection locked="0"/>
    </xf>
    <xf numFmtId="0" fontId="13" fillId="0" borderId="0">
      <protection locked="0"/>
    </xf>
    <xf numFmtId="169" fontId="11" fillId="0" borderId="0">
      <protection locked="0"/>
    </xf>
    <xf numFmtId="0" fontId="14" fillId="0" borderId="0">
      <protection locked="0"/>
    </xf>
    <xf numFmtId="0" fontId="15" fillId="0" borderId="0">
      <protection locked="0"/>
    </xf>
    <xf numFmtId="43" fontId="1"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11" fillId="0" borderId="0">
      <protection locked="0"/>
    </xf>
    <xf numFmtId="9" fontId="9" fillId="0" borderId="0" applyFont="0" applyFill="0" applyBorder="0" applyAlignment="0" applyProtection="0"/>
  </cellStyleXfs>
  <cellXfs count="36">
    <xf numFmtId="0" fontId="0" fillId="0" borderId="0" xfId="0"/>
    <xf numFmtId="0" fontId="1" fillId="2" borderId="0" xfId="1" applyFill="1" applyAlignment="1">
      <alignment horizontal="justify" vertical="center"/>
    </xf>
    <xf numFmtId="4" fontId="2" fillId="2" borderId="0" xfId="1" applyNumberFormat="1" applyFont="1" applyFill="1" applyAlignment="1">
      <alignment horizontal="right" vertical="center"/>
    </xf>
    <xf numFmtId="4" fontId="2" fillId="2" borderId="0" xfId="1" applyNumberFormat="1" applyFont="1" applyFill="1" applyAlignment="1">
      <alignment horizontal="center" vertical="center"/>
    </xf>
    <xf numFmtId="0" fontId="2" fillId="2" borderId="0" xfId="1" applyFont="1" applyFill="1" applyAlignment="1">
      <alignment horizontal="center" vertical="center" textRotation="90"/>
    </xf>
    <xf numFmtId="0" fontId="2" fillId="2" borderId="0" xfId="1" applyFont="1" applyFill="1" applyAlignment="1">
      <alignment horizontal="justify" vertical="center"/>
    </xf>
    <xf numFmtId="0" fontId="2" fillId="3" borderId="0" xfId="1" applyFont="1" applyFill="1" applyAlignment="1">
      <alignment horizontal="justify" vertical="center"/>
    </xf>
    <xf numFmtId="0" fontId="2" fillId="2" borderId="0" xfId="1" applyFont="1" applyFill="1" applyAlignment="1">
      <alignment horizontal="right"/>
    </xf>
    <xf numFmtId="0" fontId="2" fillId="2" borderId="0" xfId="1" applyFont="1" applyFill="1" applyAlignment="1">
      <alignment horizontal="center"/>
    </xf>
    <xf numFmtId="0" fontId="2" fillId="2" borderId="0" xfId="1" applyFont="1" applyFill="1"/>
    <xf numFmtId="0" fontId="2" fillId="3" borderId="0" xfId="1" applyFont="1" applyFill="1"/>
    <xf numFmtId="0" fontId="3" fillId="2" borderId="0" xfId="1" applyFont="1" applyFill="1" applyAlignment="1">
      <alignment horizontal="justify" vertical="center" wrapText="1"/>
    </xf>
    <xf numFmtId="0" fontId="1" fillId="2" borderId="0" xfId="1" applyFill="1" applyAlignment="1">
      <alignment horizontal="justify" vertical="center" wrapText="1"/>
    </xf>
    <xf numFmtId="0" fontId="7" fillId="2" borderId="0" xfId="1" applyFont="1" applyFill="1" applyBorder="1" applyAlignment="1">
      <alignment vertical="center" wrapText="1"/>
    </xf>
    <xf numFmtId="164" fontId="8" fillId="2" borderId="1" xfId="1" applyNumberFormat="1" applyFont="1" applyFill="1" applyBorder="1" applyAlignment="1">
      <alignment vertical="center" wrapText="1"/>
    </xf>
    <xf numFmtId="164" fontId="8"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165"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10" fillId="2" borderId="0" xfId="1" applyFont="1" applyFill="1" applyAlignment="1">
      <alignment horizontal="justify" vertical="center"/>
    </xf>
    <xf numFmtId="0" fontId="8" fillId="0" borderId="1" xfId="1" applyFont="1" applyFill="1" applyBorder="1" applyAlignment="1">
      <alignment horizontal="center" vertical="center" wrapText="1"/>
    </xf>
    <xf numFmtId="0" fontId="4" fillId="2" borderId="0" xfId="1" applyFont="1" applyFill="1" applyAlignment="1">
      <alignment horizontal="left" vertical="center" wrapText="1"/>
    </xf>
    <xf numFmtId="0" fontId="5" fillId="2" borderId="0" xfId="1" applyFont="1" applyFill="1" applyAlignment="1">
      <alignment horizontal="left" vertical="center" wrapText="1"/>
    </xf>
    <xf numFmtId="0" fontId="8" fillId="0" borderId="4"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6" fillId="2" borderId="0" xfId="1" applyFont="1" applyFill="1" applyAlignment="1">
      <alignment horizontal="left" vertical="center" wrapText="1"/>
    </xf>
    <xf numFmtId="164" fontId="1" fillId="2" borderId="0" xfId="1" applyNumberFormat="1" applyFill="1" applyAlignment="1">
      <alignment horizontal="justify" vertical="center"/>
    </xf>
    <xf numFmtId="2" fontId="1" fillId="2" borderId="0" xfId="1" applyNumberFormat="1" applyFill="1" applyAlignment="1">
      <alignment horizontal="justify" vertical="center"/>
    </xf>
    <xf numFmtId="171" fontId="1" fillId="2" borderId="0" xfId="1" applyNumberFormat="1" applyFill="1" applyAlignment="1">
      <alignment horizontal="justify" vertical="center"/>
    </xf>
  </cellXfs>
  <cellStyles count="68">
    <cellStyle name="Comma" xfId="2"/>
    <cellStyle name="Comma0" xfId="3"/>
    <cellStyle name="Currency" xfId="4"/>
    <cellStyle name="Currency0" xfId="5"/>
    <cellStyle name="Date" xfId="6"/>
    <cellStyle name="Euro" xfId="7"/>
    <cellStyle name="F2" xfId="8"/>
    <cellStyle name="F3" xfId="9"/>
    <cellStyle name="F4" xfId="10"/>
    <cellStyle name="F5" xfId="11"/>
    <cellStyle name="F6" xfId="12"/>
    <cellStyle name="F7" xfId="13"/>
    <cellStyle name="F8" xfId="14"/>
    <cellStyle name="Fixed" xfId="15"/>
    <cellStyle name="Heading 1" xfId="16"/>
    <cellStyle name="Heading 2" xfId="17"/>
    <cellStyle name="Millares 2" xfId="18"/>
    <cellStyle name="Moneda 2" xfId="19"/>
    <cellStyle name="Normal" xfId="0" builtinId="0"/>
    <cellStyle name="Normal 10" xfId="20"/>
    <cellStyle name="Normal 11" xfId="21"/>
    <cellStyle name="Normal 12" xfId="22"/>
    <cellStyle name="Normal 13" xfId="23"/>
    <cellStyle name="Normal 14" xfId="24"/>
    <cellStyle name="Normal 15" xfId="25"/>
    <cellStyle name="Normal 16" xfId="26"/>
    <cellStyle name="Normal 18" xfId="27"/>
    <cellStyle name="Normal 19" xfId="28"/>
    <cellStyle name="Normal 2" xfId="29"/>
    <cellStyle name="Normal 20" xfId="30"/>
    <cellStyle name="Normal 21" xfId="31"/>
    <cellStyle name="Normal 23" xfId="32"/>
    <cellStyle name="Normal 24" xfId="33"/>
    <cellStyle name="Normal 25" xfId="34"/>
    <cellStyle name="Normal 26" xfId="35"/>
    <cellStyle name="Normal 27" xfId="36"/>
    <cellStyle name="Normal 28" xfId="37"/>
    <cellStyle name="Normal 29" xfId="38"/>
    <cellStyle name="Normal 3" xfId="39"/>
    <cellStyle name="Normal 30" xfId="40"/>
    <cellStyle name="Normal 31" xfId="41"/>
    <cellStyle name="Normal 32" xfId="42"/>
    <cellStyle name="Normal 33" xfId="43"/>
    <cellStyle name="Normal 34" xfId="44"/>
    <cellStyle name="Normal 35" xfId="45"/>
    <cellStyle name="Normal 36" xfId="46"/>
    <cellStyle name="Normal 38" xfId="47"/>
    <cellStyle name="Normal 39" xfId="48"/>
    <cellStyle name="Normal 41" xfId="49"/>
    <cellStyle name="Normal 42" xfId="50"/>
    <cellStyle name="Normal 43" xfId="51"/>
    <cellStyle name="Normal 44" xfId="52"/>
    <cellStyle name="Normal 45" xfId="53"/>
    <cellStyle name="Normal 46" xfId="54"/>
    <cellStyle name="Normal 47" xfId="55"/>
    <cellStyle name="Normal 48" xfId="56"/>
    <cellStyle name="Normal 49" xfId="57"/>
    <cellStyle name="Normal 50" xfId="58"/>
    <cellStyle name="Normal 56" xfId="59"/>
    <cellStyle name="Normal 57" xfId="60"/>
    <cellStyle name="Normal 58" xfId="61"/>
    <cellStyle name="Normal 59" xfId="62"/>
    <cellStyle name="Normal 6" xfId="63"/>
    <cellStyle name="Normal 7" xfId="64"/>
    <cellStyle name="Normal 9" xfId="65"/>
    <cellStyle name="Normal_HOJA DE CÁLCULOPARA PRESUPUESTOS" xfId="1"/>
    <cellStyle name="Percent" xfId="66"/>
    <cellStyle name="Porcentual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maldonado\Documentos\Documents%20and%20Settings\All%20Users\Documentos\Ecuador%20Estrategico\RUBROS%20Y%20ANALISIS%20DE%20PRECIOS%20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ZAMORA%20ETAPA%20I\Documents%20and%20Settings\Ramiro%20Maldonado\Mis%20documentos\Descargas\HOJA%20DE%20CAMPO%20MATERIA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lectrificaci&#243;n%20Rural%20(Dic-200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STE 12"/>
      <sheetName val="POSTE 10"/>
      <sheetName val="UR"/>
      <sheetName val="UR2"/>
      <sheetName val="UP2"/>
      <sheetName val="ES1"/>
      <sheetName val="ERR1"/>
      <sheetName val="ER1"/>
      <sheetName val="TRAFO"/>
      <sheetName val="SECC"/>
      <sheetName val="TTD"/>
      <sheetName val="TT11"/>
      <sheetName val="TT9"/>
      <sheetName val="PT"/>
      <sheetName val="ZONA_B"/>
      <sheetName val="ZONA_M"/>
      <sheetName val="CONDUCTOR"/>
      <sheetName val="REPLANTEO"/>
      <sheetName val="MEDIDOR"/>
      <sheetName val="SVD"/>
      <sheetName val="LISTAMAT"/>
      <sheetName val="LISTAMO"/>
      <sheetName val="APREC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ANTAMIENTO"/>
      <sheetName val="FILAS_COLUMNAS"/>
      <sheetName val="DATOS"/>
      <sheetName val="MATERIALES"/>
      <sheetName val="BASE DE MATERIALES"/>
      <sheetName val="MATERIALES (2)"/>
      <sheetName val="CANTIDAD DE OBRA"/>
    </sheetNames>
    <sheetDataSet>
      <sheetData sheetId="0" refreshError="1"/>
      <sheetData sheetId="1" refreshError="1"/>
      <sheetData sheetId="2" refreshError="1">
        <row r="4">
          <cell r="E4" t="str">
            <v>3 KVA</v>
          </cell>
          <cell r="F4" t="str">
            <v>1x4</v>
          </cell>
          <cell r="G4" t="str">
            <v>1x4</v>
          </cell>
          <cell r="M4">
            <v>1</v>
          </cell>
          <cell r="N4" t="str">
            <v>Ing. Ramiro Maldonado</v>
          </cell>
        </row>
        <row r="5">
          <cell r="E5" t="str">
            <v>5 KVA</v>
          </cell>
          <cell r="F5" t="str">
            <v>1x2</v>
          </cell>
          <cell r="G5" t="str">
            <v>1x2</v>
          </cell>
          <cell r="M5">
            <v>2</v>
          </cell>
          <cell r="N5" t="str">
            <v>Ing. Wilian Guerrero</v>
          </cell>
        </row>
        <row r="6">
          <cell r="E6" t="str">
            <v>10 KVA</v>
          </cell>
          <cell r="F6" t="str">
            <v>1x1/0</v>
          </cell>
          <cell r="G6" t="str">
            <v>2x4</v>
          </cell>
          <cell r="M6">
            <v>3</v>
          </cell>
          <cell r="N6" t="str">
            <v>Ing. Vladimir Trelles.</v>
          </cell>
        </row>
        <row r="7">
          <cell r="E7" t="str">
            <v>15 KVA</v>
          </cell>
          <cell r="F7" t="str">
            <v>3x4</v>
          </cell>
          <cell r="G7" t="str">
            <v>2x2</v>
          </cell>
          <cell r="M7">
            <v>4</v>
          </cell>
          <cell r="N7" t="str">
            <v>Ing. David Palacios.</v>
          </cell>
        </row>
        <row r="8">
          <cell r="E8" t="str">
            <v>25 KVA</v>
          </cell>
          <cell r="F8" t="str">
            <v>3x2</v>
          </cell>
          <cell r="G8" t="str">
            <v>3x4</v>
          </cell>
          <cell r="M8">
            <v>5</v>
          </cell>
        </row>
        <row r="9">
          <cell r="E9" t="str">
            <v>37.5 KVA</v>
          </cell>
          <cell r="F9" t="str">
            <v>3x1/0</v>
          </cell>
          <cell r="G9" t="str">
            <v>3x2</v>
          </cell>
          <cell r="M9">
            <v>6</v>
          </cell>
        </row>
        <row r="10">
          <cell r="M10">
            <v>7</v>
          </cell>
        </row>
        <row r="11">
          <cell r="M11">
            <v>8</v>
          </cell>
        </row>
        <row r="12">
          <cell r="M12">
            <v>9</v>
          </cell>
        </row>
        <row r="13">
          <cell r="M13">
            <v>10</v>
          </cell>
        </row>
        <row r="32">
          <cell r="A32" t="str">
            <v>13.8 kV.</v>
          </cell>
        </row>
        <row r="33">
          <cell r="A33" t="str">
            <v>22 kV.</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REPARACION"/>
      <sheetName val="ALTERNATIVAS"/>
      <sheetName val="EVALUACIÓN PRIVADA"/>
      <sheetName val="EVALUACIÓN SOCIOECONÓMICA"/>
      <sheetName val="INDICADORES"/>
      <sheetName val="FINANCIACIÓN"/>
      <sheetName val="ANÁLISIS DE SENSIBILIDAD"/>
      <sheetName val="CONCLUSIONES"/>
    </sheetNames>
    <sheetDataSet>
      <sheetData sheetId="0" refreshError="1"/>
      <sheetData sheetId="1" refreshError="1"/>
      <sheetData sheetId="2" refreshError="1"/>
      <sheetData sheetId="3" refreshError="1"/>
      <sheetData sheetId="4" refreshError="1">
        <row r="105">
          <cell r="D105">
            <v>2726599886.5751858</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HD338"/>
  <sheetViews>
    <sheetView showGridLines="0" tabSelected="1" view="pageBreakPreview" topLeftCell="A128" zoomScale="70" zoomScaleNormal="60" zoomScaleSheetLayoutView="70" workbookViewId="0">
      <selection activeCell="F136" sqref="F136:I136"/>
    </sheetView>
  </sheetViews>
  <sheetFormatPr baseColWidth="10" defaultRowHeight="15" x14ac:dyDescent="0.2"/>
  <cols>
    <col min="1" max="1" width="8.42578125" style="5" customWidth="1"/>
    <col min="2" max="2" width="70.5703125" style="5" customWidth="1"/>
    <col min="3" max="3" width="24.7109375" style="5" customWidth="1"/>
    <col min="4" max="4" width="10.42578125" style="6" customWidth="1"/>
    <col min="5" max="5" width="17.7109375" style="5" customWidth="1"/>
    <col min="6" max="6" width="15.7109375" style="4" customWidth="1"/>
    <col min="7" max="7" width="17.28515625" style="3" customWidth="1"/>
    <col min="8" max="8" width="30.85546875" style="2" customWidth="1"/>
    <col min="9" max="9" width="20.7109375" style="2" customWidth="1"/>
    <col min="10" max="10" width="21.28515625" style="1" customWidth="1"/>
    <col min="11" max="16384" width="11.42578125" style="1"/>
  </cols>
  <sheetData>
    <row r="1" spans="1:9" ht="54.75" customHeight="1" x14ac:dyDescent="0.2">
      <c r="A1" s="29" t="s">
        <v>475</v>
      </c>
      <c r="B1" s="29"/>
      <c r="C1" s="29"/>
      <c r="D1" s="29"/>
      <c r="E1" s="29"/>
      <c r="F1" s="29"/>
      <c r="G1" s="29"/>
      <c r="H1" s="29"/>
      <c r="I1" s="29"/>
    </row>
    <row r="2" spans="1:9" ht="40.5" customHeight="1" x14ac:dyDescent="0.2">
      <c r="A2" s="29" t="s">
        <v>474</v>
      </c>
      <c r="B2" s="29"/>
      <c r="C2" s="29"/>
      <c r="D2" s="29"/>
      <c r="E2" s="29"/>
      <c r="F2" s="29"/>
      <c r="G2" s="29"/>
      <c r="H2" s="29"/>
      <c r="I2" s="29"/>
    </row>
    <row r="3" spans="1:9" ht="44.25" customHeight="1" x14ac:dyDescent="0.2">
      <c r="A3" s="30" t="s">
        <v>473</v>
      </c>
      <c r="B3" s="30"/>
      <c r="C3" s="30"/>
      <c r="D3" s="30"/>
      <c r="E3" s="30"/>
      <c r="F3" s="30"/>
      <c r="G3" s="30"/>
      <c r="H3" s="30"/>
      <c r="I3" s="30"/>
    </row>
    <row r="4" spans="1:9" ht="44.25" customHeight="1" x14ac:dyDescent="0.2">
      <c r="A4" s="17"/>
      <c r="B4" s="17"/>
      <c r="C4" s="17"/>
      <c r="D4" s="17"/>
      <c r="E4" s="17"/>
      <c r="F4" s="17"/>
      <c r="G4" s="17"/>
      <c r="H4" s="17"/>
      <c r="I4" s="17"/>
    </row>
    <row r="5" spans="1:9" s="22" customFormat="1" ht="94.5" customHeight="1" x14ac:dyDescent="0.2">
      <c r="A5" s="23" t="s">
        <v>472</v>
      </c>
      <c r="B5" s="23" t="s">
        <v>471</v>
      </c>
      <c r="C5" s="23" t="s">
        <v>470</v>
      </c>
      <c r="D5" s="23" t="s">
        <v>469</v>
      </c>
      <c r="E5" s="23" t="s">
        <v>468</v>
      </c>
      <c r="F5" s="23" t="s">
        <v>467</v>
      </c>
      <c r="G5" s="23" t="s">
        <v>466</v>
      </c>
      <c r="H5" s="23" t="s">
        <v>465</v>
      </c>
      <c r="I5" s="23" t="s">
        <v>464</v>
      </c>
    </row>
    <row r="6" spans="1:9" ht="44.25" customHeight="1" x14ac:dyDescent="0.2">
      <c r="A6" s="16">
        <v>1.1000000000000001</v>
      </c>
      <c r="B6" s="19" t="s">
        <v>463</v>
      </c>
      <c r="C6" s="16" t="s">
        <v>462</v>
      </c>
      <c r="D6" s="16" t="s">
        <v>14</v>
      </c>
      <c r="E6" s="16">
        <v>46212</v>
      </c>
      <c r="F6" s="16">
        <v>56</v>
      </c>
      <c r="G6" s="18">
        <v>4.95</v>
      </c>
      <c r="H6" s="18">
        <v>0.55000000000000004</v>
      </c>
      <c r="I6" s="18">
        <f t="shared" ref="I6:I17" si="0">+TRUNC(ROUND(F6*(G6+H6),2),2)</f>
        <v>308</v>
      </c>
    </row>
    <row r="7" spans="1:9" ht="44.25" customHeight="1" x14ac:dyDescent="0.2">
      <c r="A7" s="16">
        <v>1.2</v>
      </c>
      <c r="B7" s="19" t="s">
        <v>461</v>
      </c>
      <c r="C7" s="16" t="s">
        <v>460</v>
      </c>
      <c r="D7" s="16" t="s">
        <v>14</v>
      </c>
      <c r="E7" s="16">
        <v>46212</v>
      </c>
      <c r="F7" s="16">
        <v>15</v>
      </c>
      <c r="G7" s="18">
        <v>6.3</v>
      </c>
      <c r="H7" s="18">
        <v>0.7</v>
      </c>
      <c r="I7" s="18">
        <f t="shared" si="0"/>
        <v>105</v>
      </c>
    </row>
    <row r="8" spans="1:9" ht="44.25" customHeight="1" x14ac:dyDescent="0.2">
      <c r="A8" s="16">
        <v>1.3</v>
      </c>
      <c r="B8" s="19" t="s">
        <v>459</v>
      </c>
      <c r="C8" s="16" t="s">
        <v>458</v>
      </c>
      <c r="D8" s="16" t="s">
        <v>14</v>
      </c>
      <c r="E8" s="16">
        <v>46212</v>
      </c>
      <c r="F8" s="16">
        <v>15</v>
      </c>
      <c r="G8" s="18">
        <v>6.3</v>
      </c>
      <c r="H8" s="18">
        <v>0.7</v>
      </c>
      <c r="I8" s="18">
        <f t="shared" si="0"/>
        <v>105</v>
      </c>
    </row>
    <row r="9" spans="1:9" ht="44.25" customHeight="1" x14ac:dyDescent="0.2">
      <c r="A9" s="16">
        <v>1.4</v>
      </c>
      <c r="B9" s="19" t="s">
        <v>457</v>
      </c>
      <c r="C9" s="16" t="s">
        <v>456</v>
      </c>
      <c r="D9" s="16" t="s">
        <v>14</v>
      </c>
      <c r="E9" s="16">
        <v>46212</v>
      </c>
      <c r="F9" s="16">
        <v>15</v>
      </c>
      <c r="G9" s="18">
        <v>6.3</v>
      </c>
      <c r="H9" s="18">
        <v>0.7</v>
      </c>
      <c r="I9" s="18">
        <f t="shared" si="0"/>
        <v>105</v>
      </c>
    </row>
    <row r="10" spans="1:9" ht="44.25" customHeight="1" x14ac:dyDescent="0.2">
      <c r="A10" s="16">
        <v>1.5</v>
      </c>
      <c r="B10" s="19" t="s">
        <v>455</v>
      </c>
      <c r="C10" s="16" t="s">
        <v>454</v>
      </c>
      <c r="D10" s="16" t="s">
        <v>14</v>
      </c>
      <c r="E10" s="16">
        <v>46212</v>
      </c>
      <c r="F10" s="16">
        <v>30</v>
      </c>
      <c r="G10" s="18">
        <v>122.22</v>
      </c>
      <c r="H10" s="18">
        <v>13.58</v>
      </c>
      <c r="I10" s="18">
        <f t="shared" si="0"/>
        <v>4074</v>
      </c>
    </row>
    <row r="11" spans="1:9" ht="44.25" customHeight="1" x14ac:dyDescent="0.2">
      <c r="A11" s="16">
        <v>1.6</v>
      </c>
      <c r="B11" s="19" t="s">
        <v>453</v>
      </c>
      <c r="C11" s="16" t="s">
        <v>452</v>
      </c>
      <c r="D11" s="16" t="s">
        <v>14</v>
      </c>
      <c r="E11" s="16">
        <v>48263</v>
      </c>
      <c r="F11" s="16">
        <v>1</v>
      </c>
      <c r="G11" s="18">
        <v>27</v>
      </c>
      <c r="H11" s="18">
        <v>3</v>
      </c>
      <c r="I11" s="18">
        <f t="shared" si="0"/>
        <v>30</v>
      </c>
    </row>
    <row r="12" spans="1:9" ht="44.25" customHeight="1" x14ac:dyDescent="0.2">
      <c r="A12" s="16">
        <v>1.7</v>
      </c>
      <c r="B12" s="19" t="s">
        <v>451</v>
      </c>
      <c r="C12" s="16" t="s">
        <v>450</v>
      </c>
      <c r="D12" s="16" t="s">
        <v>14</v>
      </c>
      <c r="E12" s="16">
        <v>46211</v>
      </c>
      <c r="F12" s="16">
        <v>20</v>
      </c>
      <c r="G12" s="18">
        <v>73.8</v>
      </c>
      <c r="H12" s="18">
        <v>8.1999999999999993</v>
      </c>
      <c r="I12" s="18">
        <f t="shared" si="0"/>
        <v>1640</v>
      </c>
    </row>
    <row r="13" spans="1:9" ht="44.25" customHeight="1" x14ac:dyDescent="0.2">
      <c r="A13" s="16">
        <v>1.8</v>
      </c>
      <c r="B13" s="19" t="s">
        <v>449</v>
      </c>
      <c r="C13" s="16" t="s">
        <v>448</v>
      </c>
      <c r="D13" s="16" t="s">
        <v>14</v>
      </c>
      <c r="E13" s="16">
        <v>46121</v>
      </c>
      <c r="F13" s="16">
        <v>1</v>
      </c>
      <c r="G13" s="18">
        <v>1350</v>
      </c>
      <c r="H13" s="18">
        <v>150</v>
      </c>
      <c r="I13" s="18">
        <f t="shared" si="0"/>
        <v>1500</v>
      </c>
    </row>
    <row r="14" spans="1:9" ht="44.25" customHeight="1" x14ac:dyDescent="0.2">
      <c r="A14" s="16">
        <v>1.9</v>
      </c>
      <c r="B14" s="19" t="s">
        <v>447</v>
      </c>
      <c r="C14" s="16" t="s">
        <v>446</v>
      </c>
      <c r="D14" s="16" t="s">
        <v>14</v>
      </c>
      <c r="E14" s="16">
        <v>46121</v>
      </c>
      <c r="F14" s="16">
        <v>1</v>
      </c>
      <c r="G14" s="18">
        <v>1497.6</v>
      </c>
      <c r="H14" s="18">
        <v>166.4</v>
      </c>
      <c r="I14" s="18">
        <f t="shared" si="0"/>
        <v>1664</v>
      </c>
    </row>
    <row r="15" spans="1:9" ht="44.25" customHeight="1" x14ac:dyDescent="0.2">
      <c r="A15" s="16">
        <v>1.1000000000000001</v>
      </c>
      <c r="B15" s="19" t="s">
        <v>445</v>
      </c>
      <c r="C15" s="16" t="s">
        <v>444</v>
      </c>
      <c r="D15" s="16" t="s">
        <v>14</v>
      </c>
      <c r="E15" s="16">
        <v>46121</v>
      </c>
      <c r="F15" s="16">
        <v>6</v>
      </c>
      <c r="G15" s="18">
        <v>1728</v>
      </c>
      <c r="H15" s="18">
        <v>192</v>
      </c>
      <c r="I15" s="18">
        <f t="shared" si="0"/>
        <v>11520</v>
      </c>
    </row>
    <row r="16" spans="1:9" ht="44.25" customHeight="1" x14ac:dyDescent="0.2">
      <c r="A16" s="16">
        <v>1.1100000000000001</v>
      </c>
      <c r="B16" s="19" t="s">
        <v>443</v>
      </c>
      <c r="C16" s="16" t="s">
        <v>442</v>
      </c>
      <c r="D16" s="16" t="s">
        <v>14</v>
      </c>
      <c r="E16" s="16">
        <v>46121</v>
      </c>
      <c r="F16" s="16">
        <v>14</v>
      </c>
      <c r="G16" s="18">
        <v>2160</v>
      </c>
      <c r="H16" s="18">
        <v>240</v>
      </c>
      <c r="I16" s="18">
        <f t="shared" si="0"/>
        <v>33600</v>
      </c>
    </row>
    <row r="17" spans="1:9" ht="44.25" customHeight="1" x14ac:dyDescent="0.2">
      <c r="A17" s="16">
        <v>1.1200000000000001</v>
      </c>
      <c r="B17" s="19" t="s">
        <v>441</v>
      </c>
      <c r="C17" s="16" t="s">
        <v>440</v>
      </c>
      <c r="D17" s="16" t="s">
        <v>14</v>
      </c>
      <c r="E17" s="16">
        <v>46121</v>
      </c>
      <c r="F17" s="16">
        <v>1</v>
      </c>
      <c r="G17" s="18">
        <v>2538</v>
      </c>
      <c r="H17" s="18">
        <v>282</v>
      </c>
      <c r="I17" s="18">
        <f t="shared" si="0"/>
        <v>2820</v>
      </c>
    </row>
    <row r="18" spans="1:9" ht="44.25" customHeight="1" x14ac:dyDescent="0.2">
      <c r="A18" s="16" t="s">
        <v>439</v>
      </c>
      <c r="B18" s="26" t="s">
        <v>438</v>
      </c>
      <c r="C18" s="27"/>
      <c r="D18" s="27"/>
      <c r="E18" s="27"/>
      <c r="F18" s="27"/>
      <c r="G18" s="27"/>
      <c r="H18" s="28"/>
      <c r="I18" s="15">
        <f>+SUM(I6:I17)</f>
        <v>57471</v>
      </c>
    </row>
    <row r="19" spans="1:9" ht="44.25" customHeight="1" x14ac:dyDescent="0.2">
      <c r="A19" s="16">
        <v>2.1</v>
      </c>
      <c r="B19" s="19" t="s">
        <v>437</v>
      </c>
      <c r="C19" s="16" t="s">
        <v>436</v>
      </c>
      <c r="D19" s="16" t="s">
        <v>282</v>
      </c>
      <c r="E19" s="16">
        <v>42999</v>
      </c>
      <c r="F19" s="16">
        <v>40</v>
      </c>
      <c r="G19" s="18">
        <v>6.59</v>
      </c>
      <c r="H19" s="18">
        <v>0.73</v>
      </c>
      <c r="I19" s="18">
        <f t="shared" ref="I19:I50" si="1">+TRUNC(ROUND(F19*(G19+H19),2),2)</f>
        <v>292.8</v>
      </c>
    </row>
    <row r="20" spans="1:9" ht="44.25" customHeight="1" x14ac:dyDescent="0.2">
      <c r="A20" s="16">
        <v>2.2000000000000002</v>
      </c>
      <c r="B20" s="19" t="s">
        <v>435</v>
      </c>
      <c r="C20" s="16" t="s">
        <v>434</v>
      </c>
      <c r="D20" s="16" t="s">
        <v>282</v>
      </c>
      <c r="E20" s="16">
        <v>42999</v>
      </c>
      <c r="F20" s="16">
        <v>2</v>
      </c>
      <c r="G20" s="18">
        <v>4.5</v>
      </c>
      <c r="H20" s="18">
        <v>0.5</v>
      </c>
      <c r="I20" s="18">
        <f t="shared" si="1"/>
        <v>10</v>
      </c>
    </row>
    <row r="21" spans="1:9" ht="44.25" customHeight="1" x14ac:dyDescent="0.2">
      <c r="A21" s="16">
        <v>2.2999999999999998</v>
      </c>
      <c r="B21" s="19" t="s">
        <v>433</v>
      </c>
      <c r="C21" s="16" t="s">
        <v>431</v>
      </c>
      <c r="D21" s="16" t="s">
        <v>282</v>
      </c>
      <c r="E21" s="16">
        <v>42999</v>
      </c>
      <c r="F21" s="16">
        <v>22</v>
      </c>
      <c r="G21" s="18">
        <v>4.5</v>
      </c>
      <c r="H21" s="18">
        <v>0.5</v>
      </c>
      <c r="I21" s="18">
        <f t="shared" si="1"/>
        <v>110</v>
      </c>
    </row>
    <row r="22" spans="1:9" ht="44.25" customHeight="1" x14ac:dyDescent="0.2">
      <c r="A22" s="16">
        <v>2.4</v>
      </c>
      <c r="B22" s="19" t="s">
        <v>432</v>
      </c>
      <c r="C22" s="16" t="s">
        <v>431</v>
      </c>
      <c r="D22" s="16" t="s">
        <v>14</v>
      </c>
      <c r="E22" s="16">
        <v>42999</v>
      </c>
      <c r="F22" s="16">
        <v>65</v>
      </c>
      <c r="G22" s="18">
        <v>4.5</v>
      </c>
      <c r="H22" s="18">
        <v>0.5</v>
      </c>
      <c r="I22" s="18">
        <f t="shared" si="1"/>
        <v>325</v>
      </c>
    </row>
    <row r="23" spans="1:9" ht="44.25" customHeight="1" x14ac:dyDescent="0.2">
      <c r="A23" s="16">
        <v>2.5</v>
      </c>
      <c r="B23" s="19" t="s">
        <v>273</v>
      </c>
      <c r="C23" s="16" t="s">
        <v>430</v>
      </c>
      <c r="D23" s="16" t="s">
        <v>282</v>
      </c>
      <c r="E23" s="16">
        <v>42999</v>
      </c>
      <c r="F23" s="16">
        <v>40</v>
      </c>
      <c r="G23" s="18">
        <v>4.5</v>
      </c>
      <c r="H23" s="18">
        <v>0.5</v>
      </c>
      <c r="I23" s="18">
        <f t="shared" si="1"/>
        <v>200</v>
      </c>
    </row>
    <row r="24" spans="1:9" ht="44.25" customHeight="1" x14ac:dyDescent="0.2">
      <c r="A24" s="16">
        <v>2.6</v>
      </c>
      <c r="B24" s="19" t="s">
        <v>429</v>
      </c>
      <c r="C24" s="16" t="s">
        <v>428</v>
      </c>
      <c r="D24" s="16" t="s">
        <v>14</v>
      </c>
      <c r="E24" s="16">
        <v>42999</v>
      </c>
      <c r="F24" s="16">
        <v>4</v>
      </c>
      <c r="G24" s="18">
        <v>4.5</v>
      </c>
      <c r="H24" s="18">
        <v>0.5</v>
      </c>
      <c r="I24" s="18">
        <f t="shared" si="1"/>
        <v>20</v>
      </c>
    </row>
    <row r="25" spans="1:9" ht="44.25" customHeight="1" x14ac:dyDescent="0.2">
      <c r="A25" s="16">
        <v>2.7</v>
      </c>
      <c r="B25" s="19" t="s">
        <v>427</v>
      </c>
      <c r="C25" s="16" t="s">
        <v>426</v>
      </c>
      <c r="D25" s="16" t="s">
        <v>14</v>
      </c>
      <c r="E25" s="16">
        <v>42999</v>
      </c>
      <c r="F25" s="16">
        <v>33</v>
      </c>
      <c r="G25" s="18">
        <v>4.5</v>
      </c>
      <c r="H25" s="18">
        <v>0.5</v>
      </c>
      <c r="I25" s="18">
        <f t="shared" si="1"/>
        <v>165</v>
      </c>
    </row>
    <row r="26" spans="1:9" ht="44.25" customHeight="1" x14ac:dyDescent="0.2">
      <c r="A26" s="16">
        <v>2.8</v>
      </c>
      <c r="B26" s="19" t="s">
        <v>425</v>
      </c>
      <c r="C26" s="16" t="s">
        <v>423</v>
      </c>
      <c r="D26" s="16" t="s">
        <v>270</v>
      </c>
      <c r="E26" s="16">
        <v>46220</v>
      </c>
      <c r="F26" s="16">
        <v>27</v>
      </c>
      <c r="G26" s="18">
        <v>1.8</v>
      </c>
      <c r="H26" s="18">
        <v>0.2</v>
      </c>
      <c r="I26" s="18">
        <f t="shared" si="1"/>
        <v>54</v>
      </c>
    </row>
    <row r="27" spans="1:9" ht="44.25" customHeight="1" x14ac:dyDescent="0.2">
      <c r="A27" s="16">
        <v>2.9</v>
      </c>
      <c r="B27" s="19" t="s">
        <v>424</v>
      </c>
      <c r="C27" s="16" t="s">
        <v>423</v>
      </c>
      <c r="D27" s="16" t="s">
        <v>270</v>
      </c>
      <c r="E27" s="16">
        <v>46220</v>
      </c>
      <c r="F27" s="16">
        <v>101</v>
      </c>
      <c r="G27" s="18">
        <v>1.8</v>
      </c>
      <c r="H27" s="18">
        <v>0.2</v>
      </c>
      <c r="I27" s="18">
        <f t="shared" si="1"/>
        <v>202</v>
      </c>
    </row>
    <row r="28" spans="1:9" ht="44.25" customHeight="1" x14ac:dyDescent="0.2">
      <c r="A28" s="16">
        <v>2.1</v>
      </c>
      <c r="B28" s="19" t="s">
        <v>422</v>
      </c>
      <c r="C28" s="16" t="s">
        <v>421</v>
      </c>
      <c r="D28" s="16" t="s">
        <v>14</v>
      </c>
      <c r="E28" s="16">
        <v>38999</v>
      </c>
      <c r="F28" s="16">
        <v>1</v>
      </c>
      <c r="G28" s="18">
        <v>3.87</v>
      </c>
      <c r="H28" s="18">
        <v>0.43</v>
      </c>
      <c r="I28" s="18">
        <f t="shared" si="1"/>
        <v>4.3</v>
      </c>
    </row>
    <row r="29" spans="1:9" ht="44.25" customHeight="1" x14ac:dyDescent="0.2">
      <c r="A29" s="16">
        <v>2.11</v>
      </c>
      <c r="B29" s="19" t="s">
        <v>420</v>
      </c>
      <c r="C29" s="16" t="s">
        <v>419</v>
      </c>
      <c r="D29" s="16" t="s">
        <v>14</v>
      </c>
      <c r="E29" s="16">
        <v>38999</v>
      </c>
      <c r="F29" s="16">
        <v>14</v>
      </c>
      <c r="G29" s="18">
        <v>14.4</v>
      </c>
      <c r="H29" s="18">
        <v>1.6</v>
      </c>
      <c r="I29" s="18">
        <f t="shared" si="1"/>
        <v>224</v>
      </c>
    </row>
    <row r="30" spans="1:9" ht="44.25" customHeight="1" x14ac:dyDescent="0.2">
      <c r="A30" s="16">
        <v>2.12</v>
      </c>
      <c r="B30" s="19" t="s">
        <v>418</v>
      </c>
      <c r="C30" s="16" t="s">
        <v>417</v>
      </c>
      <c r="D30" s="16" t="s">
        <v>14</v>
      </c>
      <c r="E30" s="16">
        <v>38999</v>
      </c>
      <c r="F30" s="16">
        <v>16</v>
      </c>
      <c r="G30" s="18">
        <v>10.29</v>
      </c>
      <c r="H30" s="18">
        <v>1.1399999999999999</v>
      </c>
      <c r="I30" s="18">
        <f t="shared" si="1"/>
        <v>182.88</v>
      </c>
    </row>
    <row r="31" spans="1:9" ht="44.25" customHeight="1" x14ac:dyDescent="0.2">
      <c r="A31" s="16">
        <v>2.13</v>
      </c>
      <c r="B31" s="19" t="s">
        <v>416</v>
      </c>
      <c r="C31" s="16" t="s">
        <v>415</v>
      </c>
      <c r="D31" s="16" t="s">
        <v>14</v>
      </c>
      <c r="E31" s="16">
        <v>38999</v>
      </c>
      <c r="F31" s="16">
        <v>204</v>
      </c>
      <c r="G31" s="18">
        <v>0.97</v>
      </c>
      <c r="H31" s="18">
        <v>0.11</v>
      </c>
      <c r="I31" s="18">
        <f t="shared" si="1"/>
        <v>220.32</v>
      </c>
    </row>
    <row r="32" spans="1:9" ht="44.25" customHeight="1" x14ac:dyDescent="0.2">
      <c r="A32" s="16">
        <v>2.14</v>
      </c>
      <c r="B32" s="19" t="s">
        <v>414</v>
      </c>
      <c r="C32" s="16" t="s">
        <v>413</v>
      </c>
      <c r="D32" s="16" t="s">
        <v>33</v>
      </c>
      <c r="E32" s="16">
        <v>42950</v>
      </c>
      <c r="F32" s="16">
        <v>133</v>
      </c>
      <c r="G32" s="18">
        <v>0.81</v>
      </c>
      <c r="H32" s="18">
        <v>0.09</v>
      </c>
      <c r="I32" s="18">
        <f t="shared" si="1"/>
        <v>119.7</v>
      </c>
    </row>
    <row r="33" spans="1:9" ht="44.25" customHeight="1" x14ac:dyDescent="0.2">
      <c r="A33" s="16">
        <v>2.15</v>
      </c>
      <c r="B33" s="19" t="s">
        <v>412</v>
      </c>
      <c r="C33" s="16" t="s">
        <v>411</v>
      </c>
      <c r="D33" s="16" t="s">
        <v>14</v>
      </c>
      <c r="E33" s="16">
        <v>46211</v>
      </c>
      <c r="F33" s="16">
        <v>1</v>
      </c>
      <c r="G33" s="18">
        <v>4.97</v>
      </c>
      <c r="H33" s="18">
        <v>0.55000000000000004</v>
      </c>
      <c r="I33" s="18">
        <f t="shared" si="1"/>
        <v>5.52</v>
      </c>
    </row>
    <row r="34" spans="1:9" ht="44.25" customHeight="1" x14ac:dyDescent="0.2">
      <c r="A34" s="16">
        <v>2.16</v>
      </c>
      <c r="B34" s="19" t="s">
        <v>410</v>
      </c>
      <c r="C34" s="16" t="s">
        <v>409</v>
      </c>
      <c r="D34" s="16" t="s">
        <v>14</v>
      </c>
      <c r="E34" s="16">
        <v>46211</v>
      </c>
      <c r="F34" s="16">
        <v>1</v>
      </c>
      <c r="G34" s="18">
        <v>4.03</v>
      </c>
      <c r="H34" s="18">
        <v>0.45</v>
      </c>
      <c r="I34" s="18">
        <f t="shared" si="1"/>
        <v>4.4800000000000004</v>
      </c>
    </row>
    <row r="35" spans="1:9" ht="44.25" customHeight="1" x14ac:dyDescent="0.2">
      <c r="A35" s="16">
        <v>2.17</v>
      </c>
      <c r="B35" s="19" t="s">
        <v>408</v>
      </c>
      <c r="C35" s="16" t="s">
        <v>407</v>
      </c>
      <c r="D35" s="16" t="s">
        <v>14</v>
      </c>
      <c r="E35" s="16">
        <v>46211</v>
      </c>
      <c r="F35" s="16">
        <v>1</v>
      </c>
      <c r="G35" s="18">
        <v>5.67</v>
      </c>
      <c r="H35" s="18">
        <v>0.63</v>
      </c>
      <c r="I35" s="18">
        <f t="shared" si="1"/>
        <v>6.3</v>
      </c>
    </row>
    <row r="36" spans="1:9" ht="44.25" customHeight="1" x14ac:dyDescent="0.2">
      <c r="A36" s="16">
        <v>2.1800000000000002</v>
      </c>
      <c r="B36" s="19" t="s">
        <v>406</v>
      </c>
      <c r="C36" s="16" t="s">
        <v>405</v>
      </c>
      <c r="D36" s="16" t="s">
        <v>14</v>
      </c>
      <c r="E36" s="16">
        <v>46212</v>
      </c>
      <c r="F36" s="16">
        <v>30</v>
      </c>
      <c r="G36" s="18">
        <v>4.41</v>
      </c>
      <c r="H36" s="18">
        <v>0.49</v>
      </c>
      <c r="I36" s="18">
        <f t="shared" si="1"/>
        <v>147</v>
      </c>
    </row>
    <row r="37" spans="1:9" ht="44.25" customHeight="1" x14ac:dyDescent="0.2">
      <c r="A37" s="16">
        <v>2.19</v>
      </c>
      <c r="B37" s="19" t="s">
        <v>404</v>
      </c>
      <c r="C37" s="16" t="s">
        <v>403</v>
      </c>
      <c r="D37" s="16" t="s">
        <v>14</v>
      </c>
      <c r="E37" s="16">
        <v>46212</v>
      </c>
      <c r="F37" s="16">
        <v>24</v>
      </c>
      <c r="G37" s="18">
        <v>6.62</v>
      </c>
      <c r="H37" s="18">
        <v>0.73</v>
      </c>
      <c r="I37" s="18">
        <f t="shared" si="1"/>
        <v>176.4</v>
      </c>
    </row>
    <row r="38" spans="1:9" ht="44.25" customHeight="1" x14ac:dyDescent="0.2">
      <c r="A38" s="21">
        <v>2.2000000000000002</v>
      </c>
      <c r="B38" s="19" t="s">
        <v>402</v>
      </c>
      <c r="C38" s="16" t="s">
        <v>401</v>
      </c>
      <c r="D38" s="16" t="s">
        <v>14</v>
      </c>
      <c r="E38" s="16">
        <v>46212</v>
      </c>
      <c r="F38" s="16">
        <v>24</v>
      </c>
      <c r="G38" s="18">
        <v>11.45</v>
      </c>
      <c r="H38" s="18">
        <v>1.27</v>
      </c>
      <c r="I38" s="18">
        <f t="shared" si="1"/>
        <v>305.27999999999997</v>
      </c>
    </row>
    <row r="39" spans="1:9" ht="44.25" customHeight="1" x14ac:dyDescent="0.2">
      <c r="A39" s="21">
        <v>2.21</v>
      </c>
      <c r="B39" s="19" t="s">
        <v>400</v>
      </c>
      <c r="C39" s="16" t="s">
        <v>399</v>
      </c>
      <c r="D39" s="16" t="s">
        <v>14</v>
      </c>
      <c r="E39" s="16">
        <v>46212</v>
      </c>
      <c r="F39" s="16">
        <v>1</v>
      </c>
      <c r="G39" s="18">
        <v>12.56</v>
      </c>
      <c r="H39" s="18">
        <v>1.4</v>
      </c>
      <c r="I39" s="18">
        <f t="shared" si="1"/>
        <v>13.96</v>
      </c>
    </row>
    <row r="40" spans="1:9" ht="44.25" customHeight="1" x14ac:dyDescent="0.2">
      <c r="A40" s="21">
        <v>2.2200000000000002</v>
      </c>
      <c r="B40" s="19" t="s">
        <v>398</v>
      </c>
      <c r="C40" s="16" t="s">
        <v>397</v>
      </c>
      <c r="D40" s="16" t="s">
        <v>14</v>
      </c>
      <c r="E40" s="16">
        <v>37550</v>
      </c>
      <c r="F40" s="16">
        <v>5</v>
      </c>
      <c r="G40" s="18">
        <v>5.73</v>
      </c>
      <c r="H40" s="18">
        <v>0.64</v>
      </c>
      <c r="I40" s="18">
        <f t="shared" si="1"/>
        <v>31.85</v>
      </c>
    </row>
    <row r="41" spans="1:9" ht="44.25" customHeight="1" x14ac:dyDescent="0.2">
      <c r="A41" s="21">
        <v>2.23</v>
      </c>
      <c r="B41" s="19" t="s">
        <v>396</v>
      </c>
      <c r="C41" s="16" t="s">
        <v>395</v>
      </c>
      <c r="D41" s="16" t="s">
        <v>282</v>
      </c>
      <c r="E41" s="16">
        <v>42999</v>
      </c>
      <c r="F41" s="16">
        <v>2</v>
      </c>
      <c r="G41" s="18">
        <v>15.86</v>
      </c>
      <c r="H41" s="18">
        <v>1.76</v>
      </c>
      <c r="I41" s="18">
        <f t="shared" si="1"/>
        <v>35.24</v>
      </c>
    </row>
    <row r="42" spans="1:9" ht="44.25" customHeight="1" x14ac:dyDescent="0.2">
      <c r="A42" s="21">
        <v>2.2400000000000002</v>
      </c>
      <c r="B42" s="19" t="s">
        <v>394</v>
      </c>
      <c r="C42" s="16" t="s">
        <v>393</v>
      </c>
      <c r="D42" s="16" t="s">
        <v>33</v>
      </c>
      <c r="E42" s="16">
        <v>42942</v>
      </c>
      <c r="F42" s="16">
        <v>402</v>
      </c>
      <c r="G42" s="18">
        <v>2.2999999999999998</v>
      </c>
      <c r="H42" s="18">
        <v>0.26</v>
      </c>
      <c r="I42" s="18">
        <f t="shared" si="1"/>
        <v>1029.1199999999999</v>
      </c>
    </row>
    <row r="43" spans="1:9" ht="44.25" customHeight="1" x14ac:dyDescent="0.2">
      <c r="A43" s="21">
        <v>2.25</v>
      </c>
      <c r="B43" s="19" t="s">
        <v>392</v>
      </c>
      <c r="C43" s="16" t="s">
        <v>391</v>
      </c>
      <c r="D43" s="16" t="s">
        <v>33</v>
      </c>
      <c r="E43" s="16">
        <v>42941</v>
      </c>
      <c r="F43" s="16">
        <v>145</v>
      </c>
      <c r="G43" s="18">
        <v>2.12</v>
      </c>
      <c r="H43" s="18">
        <v>0.23</v>
      </c>
      <c r="I43" s="18">
        <f t="shared" si="1"/>
        <v>340.75</v>
      </c>
    </row>
    <row r="44" spans="1:9" ht="44.25" customHeight="1" x14ac:dyDescent="0.2">
      <c r="A44" s="21">
        <v>2.2599999999999998</v>
      </c>
      <c r="B44" s="19" t="s">
        <v>390</v>
      </c>
      <c r="C44" s="16" t="s">
        <v>389</v>
      </c>
      <c r="D44" s="16" t="s">
        <v>33</v>
      </c>
      <c r="E44" s="16">
        <v>46340</v>
      </c>
      <c r="F44" s="16">
        <v>83</v>
      </c>
      <c r="G44" s="18">
        <v>5.09</v>
      </c>
      <c r="H44" s="18">
        <v>0.56000000000000005</v>
      </c>
      <c r="I44" s="18">
        <f t="shared" si="1"/>
        <v>468.95</v>
      </c>
    </row>
    <row r="45" spans="1:9" ht="44.25" customHeight="1" x14ac:dyDescent="0.2">
      <c r="A45" s="21">
        <v>2.27</v>
      </c>
      <c r="B45" s="19" t="s">
        <v>388</v>
      </c>
      <c r="C45" s="16" t="s">
        <v>387</v>
      </c>
      <c r="D45" s="16" t="s">
        <v>33</v>
      </c>
      <c r="E45" s="16">
        <v>46340</v>
      </c>
      <c r="F45" s="16">
        <v>151</v>
      </c>
      <c r="G45" s="18">
        <v>10.69</v>
      </c>
      <c r="H45" s="18">
        <v>1.19</v>
      </c>
      <c r="I45" s="18">
        <f t="shared" si="1"/>
        <v>1793.88</v>
      </c>
    </row>
    <row r="46" spans="1:9" ht="44.25" customHeight="1" x14ac:dyDescent="0.2">
      <c r="A46" s="21">
        <v>2.2799999999999998</v>
      </c>
      <c r="B46" s="19" t="s">
        <v>386</v>
      </c>
      <c r="C46" s="16" t="s">
        <v>385</v>
      </c>
      <c r="D46" s="16" t="s">
        <v>33</v>
      </c>
      <c r="E46" s="16">
        <v>46340</v>
      </c>
      <c r="F46" s="16">
        <v>4</v>
      </c>
      <c r="G46" s="18">
        <v>21.28</v>
      </c>
      <c r="H46" s="18">
        <v>2.36</v>
      </c>
      <c r="I46" s="18">
        <f t="shared" si="1"/>
        <v>94.56</v>
      </c>
    </row>
    <row r="47" spans="1:9" ht="44.25" customHeight="1" x14ac:dyDescent="0.2">
      <c r="A47" s="21">
        <v>2.29</v>
      </c>
      <c r="B47" s="19" t="s">
        <v>384</v>
      </c>
      <c r="C47" s="16" t="s">
        <v>383</v>
      </c>
      <c r="D47" s="16" t="s">
        <v>33</v>
      </c>
      <c r="E47" s="16">
        <v>42942</v>
      </c>
      <c r="F47" s="16">
        <v>202</v>
      </c>
      <c r="G47" s="18">
        <v>0.54</v>
      </c>
      <c r="H47" s="18">
        <v>0.06</v>
      </c>
      <c r="I47" s="18">
        <f t="shared" si="1"/>
        <v>121.2</v>
      </c>
    </row>
    <row r="48" spans="1:9" ht="44.25" customHeight="1" x14ac:dyDescent="0.2">
      <c r="A48" s="21">
        <v>2.2999999999999998</v>
      </c>
      <c r="B48" s="19" t="s">
        <v>382</v>
      </c>
      <c r="C48" s="16" t="s">
        <v>381</v>
      </c>
      <c r="D48" s="16" t="s">
        <v>33</v>
      </c>
      <c r="E48" s="16">
        <v>42942</v>
      </c>
      <c r="F48" s="16">
        <v>302</v>
      </c>
      <c r="G48" s="18">
        <v>0.9</v>
      </c>
      <c r="H48" s="18">
        <v>0.1</v>
      </c>
      <c r="I48" s="18">
        <f t="shared" si="1"/>
        <v>302</v>
      </c>
    </row>
    <row r="49" spans="1:9" ht="44.25" customHeight="1" x14ac:dyDescent="0.2">
      <c r="A49" s="21">
        <v>2.31</v>
      </c>
      <c r="B49" s="19" t="s">
        <v>380</v>
      </c>
      <c r="C49" s="16" t="s">
        <v>379</v>
      </c>
      <c r="D49" s="16" t="s">
        <v>33</v>
      </c>
      <c r="E49" s="16">
        <v>42942</v>
      </c>
      <c r="F49" s="16">
        <v>804</v>
      </c>
      <c r="G49" s="18">
        <v>1.98</v>
      </c>
      <c r="H49" s="18">
        <v>0.22</v>
      </c>
      <c r="I49" s="18">
        <f t="shared" si="1"/>
        <v>1768.8</v>
      </c>
    </row>
    <row r="50" spans="1:9" ht="44.25" customHeight="1" x14ac:dyDescent="0.2">
      <c r="A50" s="21">
        <v>2.3199999999999998</v>
      </c>
      <c r="B50" s="19" t="s">
        <v>378</v>
      </c>
      <c r="C50" s="16" t="s">
        <v>377</v>
      </c>
      <c r="D50" s="16" t="s">
        <v>33</v>
      </c>
      <c r="E50" s="16">
        <v>42942</v>
      </c>
      <c r="F50" s="16">
        <v>2814</v>
      </c>
      <c r="G50" s="18">
        <v>1.26</v>
      </c>
      <c r="H50" s="18">
        <v>0.14000000000000001</v>
      </c>
      <c r="I50" s="18">
        <f t="shared" si="1"/>
        <v>3939.6</v>
      </c>
    </row>
    <row r="51" spans="1:9" ht="44.25" customHeight="1" x14ac:dyDescent="0.2">
      <c r="A51" s="21">
        <v>2.33</v>
      </c>
      <c r="B51" s="19" t="s">
        <v>376</v>
      </c>
      <c r="C51" s="16" t="s">
        <v>375</v>
      </c>
      <c r="D51" s="16" t="s">
        <v>14</v>
      </c>
      <c r="E51" s="16">
        <v>46220</v>
      </c>
      <c r="F51" s="16">
        <v>74</v>
      </c>
      <c r="G51" s="18">
        <v>24.3</v>
      </c>
      <c r="H51" s="18">
        <v>2.7</v>
      </c>
      <c r="I51" s="18">
        <f t="shared" ref="I51:I82" si="2">+TRUNC(ROUND(F51*(G51+H51),2),2)</f>
        <v>1998</v>
      </c>
    </row>
    <row r="52" spans="1:9" ht="44.25" customHeight="1" x14ac:dyDescent="0.2">
      <c r="A52" s="21">
        <v>2.34</v>
      </c>
      <c r="B52" s="19" t="s">
        <v>374</v>
      </c>
      <c r="C52" s="16" t="s">
        <v>373</v>
      </c>
      <c r="D52" s="16" t="s">
        <v>33</v>
      </c>
      <c r="E52" s="16">
        <v>42942</v>
      </c>
      <c r="F52" s="16">
        <v>6000</v>
      </c>
      <c r="G52" s="18">
        <v>1.38</v>
      </c>
      <c r="H52" s="18">
        <v>0.15</v>
      </c>
      <c r="I52" s="18">
        <f t="shared" si="2"/>
        <v>9180</v>
      </c>
    </row>
    <row r="53" spans="1:9" ht="44.25" customHeight="1" x14ac:dyDescent="0.2">
      <c r="A53" s="21">
        <v>2.35</v>
      </c>
      <c r="B53" s="19" t="s">
        <v>372</v>
      </c>
      <c r="C53" s="16" t="s">
        <v>371</v>
      </c>
      <c r="D53" s="16" t="s">
        <v>33</v>
      </c>
      <c r="E53" s="16">
        <v>42942</v>
      </c>
      <c r="F53" s="16">
        <v>59</v>
      </c>
      <c r="G53" s="18">
        <v>0.86</v>
      </c>
      <c r="H53" s="18">
        <v>0.1</v>
      </c>
      <c r="I53" s="18">
        <f t="shared" si="2"/>
        <v>56.64</v>
      </c>
    </row>
    <row r="54" spans="1:9" ht="44.25" customHeight="1" x14ac:dyDescent="0.2">
      <c r="A54" s="21">
        <v>2.36</v>
      </c>
      <c r="B54" s="19" t="s">
        <v>370</v>
      </c>
      <c r="C54" s="16" t="s">
        <v>369</v>
      </c>
      <c r="D54" s="16" t="s">
        <v>33</v>
      </c>
      <c r="E54" s="16">
        <v>42942</v>
      </c>
      <c r="F54" s="16">
        <v>15</v>
      </c>
      <c r="G54" s="18">
        <v>1.72</v>
      </c>
      <c r="H54" s="18">
        <v>0.19</v>
      </c>
      <c r="I54" s="18">
        <f t="shared" si="2"/>
        <v>28.65</v>
      </c>
    </row>
    <row r="55" spans="1:9" ht="44.25" customHeight="1" x14ac:dyDescent="0.2">
      <c r="A55" s="21">
        <v>2.37</v>
      </c>
      <c r="B55" s="19" t="s">
        <v>368</v>
      </c>
      <c r="C55" s="16" t="s">
        <v>367</v>
      </c>
      <c r="D55" s="16" t="s">
        <v>33</v>
      </c>
      <c r="E55" s="16">
        <v>42942</v>
      </c>
      <c r="F55" s="16">
        <v>15</v>
      </c>
      <c r="G55" s="18">
        <v>2.14</v>
      </c>
      <c r="H55" s="18">
        <v>0.24</v>
      </c>
      <c r="I55" s="18">
        <f t="shared" si="2"/>
        <v>35.700000000000003</v>
      </c>
    </row>
    <row r="56" spans="1:9" ht="44.25" customHeight="1" x14ac:dyDescent="0.2">
      <c r="A56" s="21">
        <v>2.38</v>
      </c>
      <c r="B56" s="19" t="s">
        <v>366</v>
      </c>
      <c r="C56" s="16" t="s">
        <v>365</v>
      </c>
      <c r="D56" s="16" t="s">
        <v>33</v>
      </c>
      <c r="E56" s="16">
        <v>42942</v>
      </c>
      <c r="F56" s="16">
        <v>21</v>
      </c>
      <c r="G56" s="18">
        <v>2.65</v>
      </c>
      <c r="H56" s="18">
        <v>0.28999999999999998</v>
      </c>
      <c r="I56" s="18">
        <f t="shared" si="2"/>
        <v>61.74</v>
      </c>
    </row>
    <row r="57" spans="1:9" ht="44.25" customHeight="1" x14ac:dyDescent="0.2">
      <c r="A57" s="21">
        <v>2.39</v>
      </c>
      <c r="B57" s="19" t="s">
        <v>364</v>
      </c>
      <c r="C57" s="16" t="s">
        <v>363</v>
      </c>
      <c r="D57" s="16" t="s">
        <v>33</v>
      </c>
      <c r="E57" s="16">
        <v>42942</v>
      </c>
      <c r="F57" s="16">
        <v>218</v>
      </c>
      <c r="G57" s="18">
        <v>3.02</v>
      </c>
      <c r="H57" s="18">
        <v>0.34</v>
      </c>
      <c r="I57" s="18">
        <f t="shared" si="2"/>
        <v>732.48</v>
      </c>
    </row>
    <row r="58" spans="1:9" ht="44.25" customHeight="1" x14ac:dyDescent="0.2">
      <c r="A58" s="21">
        <v>2.4</v>
      </c>
      <c r="B58" s="19" t="s">
        <v>362</v>
      </c>
      <c r="C58" s="16" t="s">
        <v>361</v>
      </c>
      <c r="D58" s="16" t="s">
        <v>33</v>
      </c>
      <c r="E58" s="16">
        <v>46340</v>
      </c>
      <c r="F58" s="16">
        <v>1</v>
      </c>
      <c r="G58" s="18">
        <v>2.7</v>
      </c>
      <c r="H58" s="18">
        <v>0.3</v>
      </c>
      <c r="I58" s="18">
        <f t="shared" si="2"/>
        <v>3</v>
      </c>
    </row>
    <row r="59" spans="1:9" ht="44.25" customHeight="1" x14ac:dyDescent="0.2">
      <c r="A59" s="21">
        <v>2.41</v>
      </c>
      <c r="B59" s="19" t="s">
        <v>360</v>
      </c>
      <c r="C59" s="16" t="s">
        <v>359</v>
      </c>
      <c r="D59" s="16" t="s">
        <v>14</v>
      </c>
      <c r="E59" s="16">
        <v>46211</v>
      </c>
      <c r="F59" s="16">
        <v>54</v>
      </c>
      <c r="G59" s="18">
        <v>1.72</v>
      </c>
      <c r="H59" s="18">
        <v>0.19</v>
      </c>
      <c r="I59" s="18">
        <f t="shared" si="2"/>
        <v>103.14</v>
      </c>
    </row>
    <row r="60" spans="1:9" ht="44.25" customHeight="1" x14ac:dyDescent="0.2">
      <c r="A60" s="21">
        <v>2.42</v>
      </c>
      <c r="B60" s="19" t="s">
        <v>358</v>
      </c>
      <c r="C60" s="16" t="s">
        <v>357</v>
      </c>
      <c r="D60" s="16" t="s">
        <v>14</v>
      </c>
      <c r="E60" s="16">
        <v>46211</v>
      </c>
      <c r="F60" s="16">
        <v>2</v>
      </c>
      <c r="G60" s="18">
        <v>1.98</v>
      </c>
      <c r="H60" s="18">
        <v>0.22</v>
      </c>
      <c r="I60" s="18">
        <f t="shared" si="2"/>
        <v>4.4000000000000004</v>
      </c>
    </row>
    <row r="61" spans="1:9" ht="44.25" customHeight="1" x14ac:dyDescent="0.2">
      <c r="A61" s="21">
        <v>2.4300000000000002</v>
      </c>
      <c r="B61" s="19" t="s">
        <v>356</v>
      </c>
      <c r="C61" s="16" t="s">
        <v>355</v>
      </c>
      <c r="D61" s="16" t="s">
        <v>14</v>
      </c>
      <c r="E61" s="16">
        <v>46211</v>
      </c>
      <c r="F61" s="16">
        <v>303</v>
      </c>
      <c r="G61" s="18">
        <v>2.7</v>
      </c>
      <c r="H61" s="18">
        <v>0.3</v>
      </c>
      <c r="I61" s="18">
        <f t="shared" si="2"/>
        <v>909</v>
      </c>
    </row>
    <row r="62" spans="1:9" ht="44.25" customHeight="1" x14ac:dyDescent="0.2">
      <c r="A62" s="21">
        <v>2.44</v>
      </c>
      <c r="B62" s="19" t="s">
        <v>354</v>
      </c>
      <c r="C62" s="16" t="s">
        <v>353</v>
      </c>
      <c r="D62" s="16" t="s">
        <v>14</v>
      </c>
      <c r="E62" s="16">
        <v>46211</v>
      </c>
      <c r="F62" s="16">
        <v>1</v>
      </c>
      <c r="G62" s="18">
        <v>5.4</v>
      </c>
      <c r="H62" s="18">
        <v>0.6</v>
      </c>
      <c r="I62" s="18">
        <f t="shared" si="2"/>
        <v>6</v>
      </c>
    </row>
    <row r="63" spans="1:9" ht="44.25" customHeight="1" x14ac:dyDescent="0.2">
      <c r="A63" s="21">
        <v>2.4500000000000002</v>
      </c>
      <c r="B63" s="19" t="s">
        <v>352</v>
      </c>
      <c r="C63" s="16" t="s">
        <v>351</v>
      </c>
      <c r="D63" s="16" t="s">
        <v>14</v>
      </c>
      <c r="E63" s="16">
        <v>46211</v>
      </c>
      <c r="F63" s="16">
        <v>59</v>
      </c>
      <c r="G63" s="18">
        <v>4.32</v>
      </c>
      <c r="H63" s="18">
        <v>0.48</v>
      </c>
      <c r="I63" s="18">
        <f t="shared" si="2"/>
        <v>283.2</v>
      </c>
    </row>
    <row r="64" spans="1:9" ht="44.25" customHeight="1" x14ac:dyDescent="0.2">
      <c r="A64" s="21">
        <v>2.46</v>
      </c>
      <c r="B64" s="19" t="s">
        <v>350</v>
      </c>
      <c r="C64" s="16" t="s">
        <v>349</v>
      </c>
      <c r="D64" s="16" t="s">
        <v>14</v>
      </c>
      <c r="E64" s="16">
        <v>46212</v>
      </c>
      <c r="F64" s="16">
        <v>59</v>
      </c>
      <c r="G64" s="18">
        <v>2.34</v>
      </c>
      <c r="H64" s="18">
        <v>0.26</v>
      </c>
      <c r="I64" s="18">
        <f t="shared" si="2"/>
        <v>153.4</v>
      </c>
    </row>
    <row r="65" spans="1:9" ht="44.25" customHeight="1" x14ac:dyDescent="0.2">
      <c r="A65" s="21">
        <v>2.4700000000000002</v>
      </c>
      <c r="B65" s="19" t="s">
        <v>348</v>
      </c>
      <c r="C65" s="16" t="s">
        <v>347</v>
      </c>
      <c r="D65" s="16" t="s">
        <v>282</v>
      </c>
      <c r="E65" s="16">
        <v>42999</v>
      </c>
      <c r="F65" s="16">
        <v>20</v>
      </c>
      <c r="G65" s="18">
        <v>32.4</v>
      </c>
      <c r="H65" s="18">
        <v>3.6</v>
      </c>
      <c r="I65" s="18">
        <f t="shared" si="2"/>
        <v>720</v>
      </c>
    </row>
    <row r="66" spans="1:9" ht="44.25" customHeight="1" x14ac:dyDescent="0.2">
      <c r="A66" s="21">
        <v>2.48</v>
      </c>
      <c r="B66" s="19" t="s">
        <v>346</v>
      </c>
      <c r="C66" s="16" t="s">
        <v>345</v>
      </c>
      <c r="D66" s="16" t="s">
        <v>14</v>
      </c>
      <c r="E66" s="16">
        <v>42999</v>
      </c>
      <c r="F66" s="16">
        <v>5</v>
      </c>
      <c r="G66" s="18">
        <v>64.8</v>
      </c>
      <c r="H66" s="18">
        <v>7.2</v>
      </c>
      <c r="I66" s="18">
        <f t="shared" si="2"/>
        <v>360</v>
      </c>
    </row>
    <row r="67" spans="1:9" ht="44.25" customHeight="1" x14ac:dyDescent="0.2">
      <c r="A67" s="21">
        <v>2.4900000000000002</v>
      </c>
      <c r="B67" s="19" t="s">
        <v>344</v>
      </c>
      <c r="C67" s="16" t="s">
        <v>343</v>
      </c>
      <c r="D67" s="16" t="s">
        <v>14</v>
      </c>
      <c r="E67" s="16">
        <v>46211</v>
      </c>
      <c r="F67" s="16">
        <v>20</v>
      </c>
      <c r="G67" s="18">
        <v>10.8</v>
      </c>
      <c r="H67" s="18">
        <v>1.2</v>
      </c>
      <c r="I67" s="18">
        <f t="shared" si="2"/>
        <v>240</v>
      </c>
    </row>
    <row r="68" spans="1:9" ht="44.25" customHeight="1" x14ac:dyDescent="0.2">
      <c r="A68" s="21">
        <v>2.5</v>
      </c>
      <c r="B68" s="19" t="s">
        <v>342</v>
      </c>
      <c r="C68" s="16" t="s">
        <v>341</v>
      </c>
      <c r="D68" s="16" t="s">
        <v>14</v>
      </c>
      <c r="E68" s="16">
        <v>46211</v>
      </c>
      <c r="F68" s="16">
        <v>1</v>
      </c>
      <c r="G68" s="18">
        <v>9.9</v>
      </c>
      <c r="H68" s="18">
        <v>1.1000000000000001</v>
      </c>
      <c r="I68" s="18">
        <f t="shared" si="2"/>
        <v>11</v>
      </c>
    </row>
    <row r="69" spans="1:9" ht="44.25" customHeight="1" x14ac:dyDescent="0.2">
      <c r="A69" s="21">
        <v>2.5099999999999998</v>
      </c>
      <c r="B69" s="19" t="s">
        <v>340</v>
      </c>
      <c r="C69" s="16" t="s">
        <v>339</v>
      </c>
      <c r="D69" s="16" t="s">
        <v>14</v>
      </c>
      <c r="E69" s="16">
        <v>46211</v>
      </c>
      <c r="F69" s="16">
        <v>20</v>
      </c>
      <c r="G69" s="18">
        <v>13.62</v>
      </c>
      <c r="H69" s="18">
        <v>1.51</v>
      </c>
      <c r="I69" s="18">
        <f t="shared" si="2"/>
        <v>302.60000000000002</v>
      </c>
    </row>
    <row r="70" spans="1:9" ht="44.25" customHeight="1" x14ac:dyDescent="0.2">
      <c r="A70" s="21">
        <v>2.52</v>
      </c>
      <c r="B70" s="19" t="s">
        <v>338</v>
      </c>
      <c r="C70" s="16" t="s">
        <v>337</v>
      </c>
      <c r="D70" s="16" t="s">
        <v>14</v>
      </c>
      <c r="E70" s="16">
        <v>46211</v>
      </c>
      <c r="F70" s="16">
        <v>40</v>
      </c>
      <c r="G70" s="18">
        <v>13.62</v>
      </c>
      <c r="H70" s="18">
        <v>1.51</v>
      </c>
      <c r="I70" s="18">
        <f t="shared" si="2"/>
        <v>605.20000000000005</v>
      </c>
    </row>
    <row r="71" spans="1:9" ht="44.25" customHeight="1" x14ac:dyDescent="0.2">
      <c r="A71" s="21">
        <v>2.5299999999999998</v>
      </c>
      <c r="B71" s="19" t="s">
        <v>336</v>
      </c>
      <c r="C71" s="16" t="s">
        <v>335</v>
      </c>
      <c r="D71" s="16" t="s">
        <v>282</v>
      </c>
      <c r="E71" s="16">
        <v>42999</v>
      </c>
      <c r="F71" s="16">
        <v>11</v>
      </c>
      <c r="G71" s="18">
        <v>2.12</v>
      </c>
      <c r="H71" s="18">
        <v>0.23</v>
      </c>
      <c r="I71" s="18">
        <f t="shared" si="2"/>
        <v>25.85</v>
      </c>
    </row>
    <row r="72" spans="1:9" ht="44.25" customHeight="1" x14ac:dyDescent="0.2">
      <c r="A72" s="21">
        <v>2.54</v>
      </c>
      <c r="B72" s="19" t="s">
        <v>334</v>
      </c>
      <c r="C72" s="16" t="s">
        <v>333</v>
      </c>
      <c r="D72" s="16" t="s">
        <v>14</v>
      </c>
      <c r="E72" s="16">
        <v>46211</v>
      </c>
      <c r="F72" s="16">
        <v>14</v>
      </c>
      <c r="G72" s="18">
        <v>5.28</v>
      </c>
      <c r="H72" s="18">
        <v>0.59</v>
      </c>
      <c r="I72" s="18">
        <f t="shared" si="2"/>
        <v>82.18</v>
      </c>
    </row>
    <row r="73" spans="1:9" ht="44.25" customHeight="1" x14ac:dyDescent="0.2">
      <c r="A73" s="21">
        <v>2.5499999999999998</v>
      </c>
      <c r="B73" s="19" t="s">
        <v>332</v>
      </c>
      <c r="C73" s="16" t="s">
        <v>331</v>
      </c>
      <c r="D73" s="16" t="s">
        <v>14</v>
      </c>
      <c r="E73" s="16">
        <v>46211</v>
      </c>
      <c r="F73" s="16">
        <v>1</v>
      </c>
      <c r="G73" s="18">
        <v>60.26</v>
      </c>
      <c r="H73" s="18">
        <v>6.7</v>
      </c>
      <c r="I73" s="18">
        <f t="shared" si="2"/>
        <v>66.959999999999994</v>
      </c>
    </row>
    <row r="74" spans="1:9" ht="44.25" customHeight="1" x14ac:dyDescent="0.2">
      <c r="A74" s="21">
        <v>2.56</v>
      </c>
      <c r="B74" s="19" t="s">
        <v>330</v>
      </c>
      <c r="C74" s="16" t="s">
        <v>329</v>
      </c>
      <c r="D74" s="16" t="s">
        <v>282</v>
      </c>
      <c r="E74" s="16">
        <v>42999</v>
      </c>
      <c r="F74" s="16">
        <v>20</v>
      </c>
      <c r="G74" s="18">
        <v>5.0999999999999996</v>
      </c>
      <c r="H74" s="18">
        <v>0.56999999999999995</v>
      </c>
      <c r="I74" s="18">
        <f t="shared" si="2"/>
        <v>113.4</v>
      </c>
    </row>
    <row r="75" spans="1:9" ht="44.25" customHeight="1" x14ac:dyDescent="0.2">
      <c r="A75" s="21">
        <v>2.57</v>
      </c>
      <c r="B75" s="19" t="s">
        <v>328</v>
      </c>
      <c r="C75" s="16" t="s">
        <v>327</v>
      </c>
      <c r="D75" s="16" t="s">
        <v>14</v>
      </c>
      <c r="E75" s="16">
        <v>42999</v>
      </c>
      <c r="F75" s="16">
        <v>1</v>
      </c>
      <c r="G75" s="18">
        <v>4.4000000000000004</v>
      </c>
      <c r="H75" s="18">
        <v>0.49</v>
      </c>
      <c r="I75" s="18">
        <f t="shared" si="2"/>
        <v>4.8899999999999997</v>
      </c>
    </row>
    <row r="76" spans="1:9" ht="44.25" customHeight="1" x14ac:dyDescent="0.2">
      <c r="A76" s="21">
        <v>2.58</v>
      </c>
      <c r="B76" s="19" t="s">
        <v>326</v>
      </c>
      <c r="C76" s="16" t="s">
        <v>325</v>
      </c>
      <c r="D76" s="16" t="s">
        <v>282</v>
      </c>
      <c r="E76" s="16">
        <v>42999</v>
      </c>
      <c r="F76" s="16">
        <v>23</v>
      </c>
      <c r="G76" s="18">
        <v>3.06</v>
      </c>
      <c r="H76" s="18">
        <v>0.34</v>
      </c>
      <c r="I76" s="18">
        <f t="shared" si="2"/>
        <v>78.2</v>
      </c>
    </row>
    <row r="77" spans="1:9" ht="44.25" customHeight="1" x14ac:dyDescent="0.2">
      <c r="A77" s="21">
        <v>2.59</v>
      </c>
      <c r="B77" s="19" t="s">
        <v>324</v>
      </c>
      <c r="C77" s="16" t="s">
        <v>323</v>
      </c>
      <c r="D77" s="16" t="s">
        <v>14</v>
      </c>
      <c r="E77" s="16">
        <v>42999</v>
      </c>
      <c r="F77" s="16">
        <v>5</v>
      </c>
      <c r="G77" s="18">
        <v>3.4</v>
      </c>
      <c r="H77" s="18">
        <v>0.38</v>
      </c>
      <c r="I77" s="18">
        <f t="shared" si="2"/>
        <v>18.899999999999999</v>
      </c>
    </row>
    <row r="78" spans="1:9" ht="44.25" customHeight="1" x14ac:dyDescent="0.2">
      <c r="A78" s="21">
        <v>2.6</v>
      </c>
      <c r="B78" s="19" t="s">
        <v>322</v>
      </c>
      <c r="C78" s="16" t="s">
        <v>321</v>
      </c>
      <c r="D78" s="16" t="s">
        <v>14</v>
      </c>
      <c r="E78" s="16">
        <v>42999</v>
      </c>
      <c r="F78" s="16">
        <v>8</v>
      </c>
      <c r="G78" s="18">
        <v>4.59</v>
      </c>
      <c r="H78" s="18">
        <v>0.51</v>
      </c>
      <c r="I78" s="18">
        <f t="shared" si="2"/>
        <v>40.799999999999997</v>
      </c>
    </row>
    <row r="79" spans="1:9" ht="44.25" customHeight="1" x14ac:dyDescent="0.2">
      <c r="A79" s="21">
        <v>2.61</v>
      </c>
      <c r="B79" s="19" t="s">
        <v>320</v>
      </c>
      <c r="C79" s="16" t="s">
        <v>319</v>
      </c>
      <c r="D79" s="16" t="s">
        <v>14</v>
      </c>
      <c r="E79" s="16">
        <v>46211</v>
      </c>
      <c r="F79" s="16">
        <v>6</v>
      </c>
      <c r="G79" s="18">
        <v>9.1</v>
      </c>
      <c r="H79" s="18">
        <v>1.01</v>
      </c>
      <c r="I79" s="18">
        <f t="shared" si="2"/>
        <v>60.66</v>
      </c>
    </row>
    <row r="80" spans="1:9" ht="44.25" customHeight="1" x14ac:dyDescent="0.2">
      <c r="A80" s="21">
        <v>2.62</v>
      </c>
      <c r="B80" s="19" t="s">
        <v>318</v>
      </c>
      <c r="C80" s="16" t="s">
        <v>317</v>
      </c>
      <c r="D80" s="16" t="s">
        <v>14</v>
      </c>
      <c r="E80" s="16">
        <v>42999</v>
      </c>
      <c r="F80" s="16">
        <v>66</v>
      </c>
      <c r="G80" s="18">
        <v>3.04</v>
      </c>
      <c r="H80" s="18">
        <v>0.34</v>
      </c>
      <c r="I80" s="18">
        <f t="shared" si="2"/>
        <v>223.08</v>
      </c>
    </row>
    <row r="81" spans="1:9" ht="44.25" customHeight="1" x14ac:dyDescent="0.2">
      <c r="A81" s="21">
        <v>2.63</v>
      </c>
      <c r="B81" s="19" t="s">
        <v>316</v>
      </c>
      <c r="C81" s="16" t="s">
        <v>315</v>
      </c>
      <c r="D81" s="16" t="s">
        <v>14</v>
      </c>
      <c r="E81" s="16">
        <v>42999</v>
      </c>
      <c r="F81" s="16">
        <v>3</v>
      </c>
      <c r="G81" s="18">
        <v>21.6</v>
      </c>
      <c r="H81" s="18">
        <v>2.4</v>
      </c>
      <c r="I81" s="18">
        <f t="shared" si="2"/>
        <v>72</v>
      </c>
    </row>
    <row r="82" spans="1:9" ht="44.25" customHeight="1" x14ac:dyDescent="0.2">
      <c r="A82" s="21">
        <v>2.64</v>
      </c>
      <c r="B82" s="19" t="s">
        <v>314</v>
      </c>
      <c r="C82" s="16" t="s">
        <v>313</v>
      </c>
      <c r="D82" s="16" t="s">
        <v>282</v>
      </c>
      <c r="E82" s="16">
        <v>42999</v>
      </c>
      <c r="F82" s="16">
        <v>25</v>
      </c>
      <c r="G82" s="18">
        <v>10.43</v>
      </c>
      <c r="H82" s="18">
        <v>1.1599999999999999</v>
      </c>
      <c r="I82" s="18">
        <f t="shared" si="2"/>
        <v>289.75</v>
      </c>
    </row>
    <row r="83" spans="1:9" ht="44.25" customHeight="1" x14ac:dyDescent="0.2">
      <c r="A83" s="21">
        <v>2.65</v>
      </c>
      <c r="B83" s="19" t="s">
        <v>312</v>
      </c>
      <c r="C83" s="16" t="s">
        <v>311</v>
      </c>
      <c r="D83" s="16" t="s">
        <v>14</v>
      </c>
      <c r="E83" s="16">
        <v>46220</v>
      </c>
      <c r="F83" s="16">
        <v>201</v>
      </c>
      <c r="G83" s="18">
        <v>1.8</v>
      </c>
      <c r="H83" s="18">
        <v>0.2</v>
      </c>
      <c r="I83" s="18">
        <f t="shared" ref="I83:I114" si="3">+TRUNC(ROUND(F83*(G83+H83),2),2)</f>
        <v>402</v>
      </c>
    </row>
    <row r="84" spans="1:9" ht="44.25" customHeight="1" x14ac:dyDescent="0.2">
      <c r="A84" s="21">
        <v>2.66</v>
      </c>
      <c r="B84" s="19" t="s">
        <v>310</v>
      </c>
      <c r="C84" s="16" t="s">
        <v>309</v>
      </c>
      <c r="D84" s="16" t="s">
        <v>14</v>
      </c>
      <c r="E84" s="16">
        <v>37550</v>
      </c>
      <c r="F84" s="16">
        <v>8</v>
      </c>
      <c r="G84" s="18">
        <v>174.11</v>
      </c>
      <c r="H84" s="18">
        <v>19.350000000000001</v>
      </c>
      <c r="I84" s="18">
        <f t="shared" si="3"/>
        <v>1547.68</v>
      </c>
    </row>
    <row r="85" spans="1:9" ht="44.25" customHeight="1" x14ac:dyDescent="0.2">
      <c r="A85" s="21">
        <v>2.67</v>
      </c>
      <c r="B85" s="19" t="s">
        <v>308</v>
      </c>
      <c r="C85" s="16" t="s">
        <v>307</v>
      </c>
      <c r="D85" s="16" t="s">
        <v>14</v>
      </c>
      <c r="E85" s="16">
        <v>37550</v>
      </c>
      <c r="F85" s="16">
        <v>8</v>
      </c>
      <c r="G85" s="18">
        <v>235.14</v>
      </c>
      <c r="H85" s="18">
        <v>26.13</v>
      </c>
      <c r="I85" s="18">
        <f t="shared" si="3"/>
        <v>2090.16</v>
      </c>
    </row>
    <row r="86" spans="1:9" ht="44.25" customHeight="1" x14ac:dyDescent="0.2">
      <c r="A86" s="21">
        <v>2.68</v>
      </c>
      <c r="B86" s="19" t="s">
        <v>306</v>
      </c>
      <c r="C86" s="16" t="s">
        <v>305</v>
      </c>
      <c r="D86" s="16" t="s">
        <v>14</v>
      </c>
      <c r="E86" s="16">
        <v>37129</v>
      </c>
      <c r="F86" s="16">
        <v>12</v>
      </c>
      <c r="G86" s="18">
        <v>450</v>
      </c>
      <c r="H86" s="18">
        <v>50</v>
      </c>
      <c r="I86" s="18">
        <f t="shared" si="3"/>
        <v>6000</v>
      </c>
    </row>
    <row r="87" spans="1:9" ht="44.25" customHeight="1" x14ac:dyDescent="0.2">
      <c r="A87" s="21">
        <v>2.69</v>
      </c>
      <c r="B87" s="19" t="s">
        <v>304</v>
      </c>
      <c r="C87" s="16" t="s">
        <v>303</v>
      </c>
      <c r="D87" s="16" t="s">
        <v>14</v>
      </c>
      <c r="E87" s="16">
        <v>37129</v>
      </c>
      <c r="F87" s="16">
        <v>12</v>
      </c>
      <c r="G87" s="18">
        <v>360</v>
      </c>
      <c r="H87" s="18">
        <v>40</v>
      </c>
      <c r="I87" s="18">
        <f t="shared" si="3"/>
        <v>4800</v>
      </c>
    </row>
    <row r="88" spans="1:9" ht="44.25" customHeight="1" x14ac:dyDescent="0.2">
      <c r="A88" s="21">
        <v>2.7</v>
      </c>
      <c r="B88" s="19" t="s">
        <v>302</v>
      </c>
      <c r="C88" s="16" t="s">
        <v>301</v>
      </c>
      <c r="D88" s="16" t="s">
        <v>14</v>
      </c>
      <c r="E88" s="16">
        <v>42999</v>
      </c>
      <c r="F88" s="16">
        <v>20</v>
      </c>
      <c r="G88" s="18">
        <v>2.91</v>
      </c>
      <c r="H88" s="18">
        <v>0.32</v>
      </c>
      <c r="I88" s="18">
        <f t="shared" si="3"/>
        <v>64.599999999999994</v>
      </c>
    </row>
    <row r="89" spans="1:9" ht="44.25" customHeight="1" x14ac:dyDescent="0.2">
      <c r="A89" s="21">
        <v>2.71</v>
      </c>
      <c r="B89" s="19" t="s">
        <v>300</v>
      </c>
      <c r="C89" s="16" t="s">
        <v>299</v>
      </c>
      <c r="D89" s="16" t="s">
        <v>14</v>
      </c>
      <c r="E89" s="16">
        <v>46211</v>
      </c>
      <c r="F89" s="16">
        <v>101</v>
      </c>
      <c r="G89" s="18">
        <v>1.55</v>
      </c>
      <c r="H89" s="18">
        <v>0.17</v>
      </c>
      <c r="I89" s="18">
        <f t="shared" si="3"/>
        <v>173.72</v>
      </c>
    </row>
    <row r="90" spans="1:9" ht="44.25" customHeight="1" x14ac:dyDescent="0.2">
      <c r="A90" s="21">
        <v>2.72</v>
      </c>
      <c r="B90" s="19" t="s">
        <v>298</v>
      </c>
      <c r="C90" s="16" t="s">
        <v>297</v>
      </c>
      <c r="D90" s="16" t="s">
        <v>14</v>
      </c>
      <c r="E90" s="16">
        <v>46211</v>
      </c>
      <c r="F90" s="16">
        <v>30</v>
      </c>
      <c r="G90" s="18">
        <v>1.73</v>
      </c>
      <c r="H90" s="18">
        <v>0.19</v>
      </c>
      <c r="I90" s="18">
        <f t="shared" si="3"/>
        <v>57.6</v>
      </c>
    </row>
    <row r="91" spans="1:9" ht="44.25" customHeight="1" x14ac:dyDescent="0.2">
      <c r="A91" s="21">
        <v>2.73</v>
      </c>
      <c r="B91" s="19" t="s">
        <v>296</v>
      </c>
      <c r="C91" s="16" t="s">
        <v>295</v>
      </c>
      <c r="D91" s="16" t="s">
        <v>14</v>
      </c>
      <c r="E91" s="16">
        <v>46211</v>
      </c>
      <c r="F91" s="16">
        <v>15</v>
      </c>
      <c r="G91" s="18">
        <v>1.91</v>
      </c>
      <c r="H91" s="18">
        <v>0.21</v>
      </c>
      <c r="I91" s="18">
        <f t="shared" si="3"/>
        <v>31.8</v>
      </c>
    </row>
    <row r="92" spans="1:9" ht="44.25" customHeight="1" x14ac:dyDescent="0.2">
      <c r="A92" s="21">
        <v>2.74</v>
      </c>
      <c r="B92" s="19" t="s">
        <v>294</v>
      </c>
      <c r="C92" s="16" t="s">
        <v>293</v>
      </c>
      <c r="D92" s="16" t="s">
        <v>14</v>
      </c>
      <c r="E92" s="16">
        <v>46211</v>
      </c>
      <c r="F92" s="16">
        <v>8</v>
      </c>
      <c r="G92" s="18">
        <v>2</v>
      </c>
      <c r="H92" s="18">
        <v>0.22</v>
      </c>
      <c r="I92" s="18">
        <f t="shared" si="3"/>
        <v>17.760000000000002</v>
      </c>
    </row>
    <row r="93" spans="1:9" ht="44.25" customHeight="1" x14ac:dyDescent="0.2">
      <c r="A93" s="21">
        <v>2.75</v>
      </c>
      <c r="B93" s="19" t="s">
        <v>292</v>
      </c>
      <c r="C93" s="16" t="s">
        <v>291</v>
      </c>
      <c r="D93" s="16" t="s">
        <v>14</v>
      </c>
      <c r="E93" s="16">
        <v>41512</v>
      </c>
      <c r="F93" s="16">
        <v>20</v>
      </c>
      <c r="G93" s="18">
        <v>13.5</v>
      </c>
      <c r="H93" s="18">
        <v>1.5</v>
      </c>
      <c r="I93" s="18">
        <f t="shared" si="3"/>
        <v>300</v>
      </c>
    </row>
    <row r="94" spans="1:9" ht="44.25" customHeight="1" x14ac:dyDescent="0.2">
      <c r="A94" s="21">
        <v>2.76</v>
      </c>
      <c r="B94" s="19" t="s">
        <v>290</v>
      </c>
      <c r="C94" s="16" t="s">
        <v>289</v>
      </c>
      <c r="D94" s="16" t="s">
        <v>14</v>
      </c>
      <c r="E94" s="16">
        <v>46211</v>
      </c>
      <c r="F94" s="16">
        <v>20</v>
      </c>
      <c r="G94" s="18">
        <v>3.26</v>
      </c>
      <c r="H94" s="18">
        <v>0.36</v>
      </c>
      <c r="I94" s="18">
        <f t="shared" si="3"/>
        <v>72.400000000000006</v>
      </c>
    </row>
    <row r="95" spans="1:9" ht="44.25" customHeight="1" x14ac:dyDescent="0.2">
      <c r="A95" s="21">
        <v>2.77</v>
      </c>
      <c r="B95" s="19" t="s">
        <v>288</v>
      </c>
      <c r="C95" s="16" t="s">
        <v>287</v>
      </c>
      <c r="D95" s="16" t="s">
        <v>282</v>
      </c>
      <c r="E95" s="16">
        <v>42999</v>
      </c>
      <c r="F95" s="16">
        <v>124</v>
      </c>
      <c r="G95" s="18">
        <v>2.08</v>
      </c>
      <c r="H95" s="18">
        <v>0.23</v>
      </c>
      <c r="I95" s="18">
        <f t="shared" si="3"/>
        <v>286.44</v>
      </c>
    </row>
    <row r="96" spans="1:9" ht="44.25" customHeight="1" x14ac:dyDescent="0.2">
      <c r="A96" s="21">
        <v>2.78</v>
      </c>
      <c r="B96" s="19" t="s">
        <v>286</v>
      </c>
      <c r="C96" s="16" t="s">
        <v>285</v>
      </c>
      <c r="D96" s="16" t="s">
        <v>282</v>
      </c>
      <c r="E96" s="16">
        <v>41512</v>
      </c>
      <c r="F96" s="16">
        <v>121</v>
      </c>
      <c r="G96" s="18">
        <v>13.5</v>
      </c>
      <c r="H96" s="18">
        <v>1.5</v>
      </c>
      <c r="I96" s="18">
        <f t="shared" si="3"/>
        <v>1815</v>
      </c>
    </row>
    <row r="97" spans="1:9" ht="44.25" customHeight="1" x14ac:dyDescent="0.2">
      <c r="A97" s="21">
        <v>2.79</v>
      </c>
      <c r="B97" s="19" t="s">
        <v>284</v>
      </c>
      <c r="C97" s="16" t="s">
        <v>283</v>
      </c>
      <c r="D97" s="16" t="s">
        <v>282</v>
      </c>
      <c r="E97" s="16">
        <v>42999</v>
      </c>
      <c r="F97" s="16">
        <v>8</v>
      </c>
      <c r="G97" s="18">
        <v>15.39</v>
      </c>
      <c r="H97" s="18">
        <v>1.71</v>
      </c>
      <c r="I97" s="18">
        <f t="shared" si="3"/>
        <v>136.80000000000001</v>
      </c>
    </row>
    <row r="98" spans="1:9" ht="44.25" customHeight="1" x14ac:dyDescent="0.2">
      <c r="A98" s="21">
        <v>2.8</v>
      </c>
      <c r="B98" s="19" t="s">
        <v>281</v>
      </c>
      <c r="C98" s="16" t="s">
        <v>280</v>
      </c>
      <c r="D98" s="16" t="s">
        <v>14</v>
      </c>
      <c r="E98" s="16">
        <v>46211</v>
      </c>
      <c r="F98" s="16">
        <v>46</v>
      </c>
      <c r="G98" s="18">
        <v>2.87</v>
      </c>
      <c r="H98" s="18">
        <v>0.32</v>
      </c>
      <c r="I98" s="18">
        <f t="shared" si="3"/>
        <v>146.74</v>
      </c>
    </row>
    <row r="99" spans="1:9" ht="44.25" customHeight="1" x14ac:dyDescent="0.2">
      <c r="A99" s="21">
        <v>2.81</v>
      </c>
      <c r="B99" s="19" t="s">
        <v>279</v>
      </c>
      <c r="C99" s="16" t="s">
        <v>278</v>
      </c>
      <c r="D99" s="16" t="s">
        <v>14</v>
      </c>
      <c r="E99" s="16">
        <v>46211</v>
      </c>
      <c r="F99" s="16">
        <v>9</v>
      </c>
      <c r="G99" s="18">
        <v>3.76</v>
      </c>
      <c r="H99" s="18">
        <v>0.42</v>
      </c>
      <c r="I99" s="18">
        <f t="shared" si="3"/>
        <v>37.619999999999997</v>
      </c>
    </row>
    <row r="100" spans="1:9" ht="44.25" customHeight="1" x14ac:dyDescent="0.2">
      <c r="A100" s="21">
        <v>2.82</v>
      </c>
      <c r="B100" s="19" t="s">
        <v>277</v>
      </c>
      <c r="C100" s="16" t="s">
        <v>276</v>
      </c>
      <c r="D100" s="16" t="s">
        <v>14</v>
      </c>
      <c r="E100" s="16">
        <v>46211</v>
      </c>
      <c r="F100" s="16">
        <v>3</v>
      </c>
      <c r="G100" s="18">
        <v>4.66</v>
      </c>
      <c r="H100" s="18">
        <v>0.52</v>
      </c>
      <c r="I100" s="18">
        <f t="shared" si="3"/>
        <v>15.54</v>
      </c>
    </row>
    <row r="101" spans="1:9" ht="44.25" customHeight="1" x14ac:dyDescent="0.2">
      <c r="A101" s="21">
        <v>2.83</v>
      </c>
      <c r="B101" s="19" t="s">
        <v>275</v>
      </c>
      <c r="C101" s="16" t="s">
        <v>274</v>
      </c>
      <c r="D101" s="16" t="s">
        <v>14</v>
      </c>
      <c r="E101" s="16">
        <v>46211</v>
      </c>
      <c r="F101" s="16">
        <v>3</v>
      </c>
      <c r="G101" s="18">
        <v>5.56</v>
      </c>
      <c r="H101" s="18">
        <v>0.62</v>
      </c>
      <c r="I101" s="18">
        <f t="shared" si="3"/>
        <v>18.54</v>
      </c>
    </row>
    <row r="102" spans="1:9" ht="44.25" customHeight="1" x14ac:dyDescent="0.2">
      <c r="A102" s="21">
        <v>2.84</v>
      </c>
      <c r="B102" s="19" t="s">
        <v>273</v>
      </c>
      <c r="C102" s="16" t="s">
        <v>272</v>
      </c>
      <c r="D102" s="16" t="s">
        <v>14</v>
      </c>
      <c r="E102" s="16">
        <v>42999</v>
      </c>
      <c r="F102" s="16">
        <v>5</v>
      </c>
      <c r="G102" s="18">
        <v>4.95</v>
      </c>
      <c r="H102" s="18">
        <v>0.55000000000000004</v>
      </c>
      <c r="I102" s="18">
        <f t="shared" si="3"/>
        <v>27.5</v>
      </c>
    </row>
    <row r="103" spans="1:9" ht="44.25" customHeight="1" x14ac:dyDescent="0.2">
      <c r="A103" s="21">
        <v>2.85</v>
      </c>
      <c r="B103" s="19" t="s">
        <v>271</v>
      </c>
      <c r="C103" s="16"/>
      <c r="D103" s="16" t="s">
        <v>270</v>
      </c>
      <c r="E103" s="16">
        <v>46220</v>
      </c>
      <c r="F103" s="16">
        <v>5</v>
      </c>
      <c r="G103" s="18">
        <v>1.78</v>
      </c>
      <c r="H103" s="18">
        <v>0.2</v>
      </c>
      <c r="I103" s="18">
        <f t="shared" si="3"/>
        <v>9.9</v>
      </c>
    </row>
    <row r="104" spans="1:9" ht="44.25" customHeight="1" x14ac:dyDescent="0.2">
      <c r="A104" s="21">
        <v>2.86</v>
      </c>
      <c r="B104" s="19" t="s">
        <v>269</v>
      </c>
      <c r="C104" s="16" t="s">
        <v>268</v>
      </c>
      <c r="D104" s="16" t="s">
        <v>14</v>
      </c>
      <c r="E104" s="16">
        <v>42999</v>
      </c>
      <c r="F104" s="16">
        <v>5</v>
      </c>
      <c r="G104" s="18">
        <v>18.899999999999999</v>
      </c>
      <c r="H104" s="18">
        <v>2.1</v>
      </c>
      <c r="I104" s="18">
        <f t="shared" si="3"/>
        <v>105</v>
      </c>
    </row>
    <row r="105" spans="1:9" ht="44.25" customHeight="1" x14ac:dyDescent="0.2">
      <c r="A105" s="21">
        <v>2.87</v>
      </c>
      <c r="B105" s="19" t="s">
        <v>267</v>
      </c>
      <c r="C105" s="16" t="s">
        <v>266</v>
      </c>
      <c r="D105" s="16" t="s">
        <v>14</v>
      </c>
      <c r="E105" s="16">
        <v>46340</v>
      </c>
      <c r="F105" s="16">
        <v>5</v>
      </c>
      <c r="G105" s="18">
        <v>3.42</v>
      </c>
      <c r="H105" s="18">
        <v>0.38</v>
      </c>
      <c r="I105" s="18">
        <f t="shared" si="3"/>
        <v>19</v>
      </c>
    </row>
    <row r="106" spans="1:9" ht="44.25" customHeight="1" x14ac:dyDescent="0.2">
      <c r="A106" s="21">
        <v>2.88</v>
      </c>
      <c r="B106" s="19" t="s">
        <v>265</v>
      </c>
      <c r="C106" s="16" t="s">
        <v>264</v>
      </c>
      <c r="D106" s="16" t="s">
        <v>14</v>
      </c>
      <c r="E106" s="16">
        <v>46340</v>
      </c>
      <c r="F106" s="16">
        <v>5</v>
      </c>
      <c r="G106" s="18">
        <v>4.38</v>
      </c>
      <c r="H106" s="18">
        <v>0.49</v>
      </c>
      <c r="I106" s="18">
        <f t="shared" si="3"/>
        <v>24.35</v>
      </c>
    </row>
    <row r="107" spans="1:9" ht="44.25" customHeight="1" x14ac:dyDescent="0.2">
      <c r="A107" s="21">
        <v>2.89</v>
      </c>
      <c r="B107" s="19" t="s">
        <v>263</v>
      </c>
      <c r="C107" s="16"/>
      <c r="D107" s="16" t="s">
        <v>14</v>
      </c>
      <c r="E107" s="16"/>
      <c r="F107" s="16">
        <v>5</v>
      </c>
      <c r="G107" s="18">
        <v>7.64</v>
      </c>
      <c r="H107" s="18">
        <v>0.85</v>
      </c>
      <c r="I107" s="18">
        <f t="shared" si="3"/>
        <v>42.45</v>
      </c>
    </row>
    <row r="108" spans="1:9" ht="44.25" customHeight="1" x14ac:dyDescent="0.2">
      <c r="A108" s="21">
        <v>2.9</v>
      </c>
      <c r="B108" s="19" t="s">
        <v>262</v>
      </c>
      <c r="C108" s="16" t="s">
        <v>261</v>
      </c>
      <c r="D108" s="16" t="s">
        <v>33</v>
      </c>
      <c r="E108" s="16"/>
      <c r="F108" s="16">
        <v>5</v>
      </c>
      <c r="G108" s="18">
        <v>0.62</v>
      </c>
      <c r="H108" s="18">
        <v>7.0000000000000007E-2</v>
      </c>
      <c r="I108" s="18">
        <f t="shared" si="3"/>
        <v>3.45</v>
      </c>
    </row>
    <row r="109" spans="1:9" ht="44.25" customHeight="1" x14ac:dyDescent="0.2">
      <c r="A109" s="21">
        <v>2.91</v>
      </c>
      <c r="B109" s="19" t="s">
        <v>260</v>
      </c>
      <c r="C109" s="16" t="s">
        <v>259</v>
      </c>
      <c r="D109" s="16" t="s">
        <v>33</v>
      </c>
      <c r="E109" s="16"/>
      <c r="F109" s="16">
        <v>5</v>
      </c>
      <c r="G109" s="18">
        <v>1.71</v>
      </c>
      <c r="H109" s="18">
        <v>0.19</v>
      </c>
      <c r="I109" s="18">
        <f t="shared" si="3"/>
        <v>9.5</v>
      </c>
    </row>
    <row r="110" spans="1:9" ht="44.25" customHeight="1" x14ac:dyDescent="0.2">
      <c r="A110" s="21">
        <v>2.92</v>
      </c>
      <c r="B110" s="19" t="s">
        <v>258</v>
      </c>
      <c r="C110" s="16" t="s">
        <v>257</v>
      </c>
      <c r="D110" s="16" t="s">
        <v>33</v>
      </c>
      <c r="E110" s="16">
        <v>46340</v>
      </c>
      <c r="F110" s="16">
        <v>5</v>
      </c>
      <c r="G110" s="18">
        <v>3.06</v>
      </c>
      <c r="H110" s="18">
        <v>0.34</v>
      </c>
      <c r="I110" s="18">
        <f t="shared" si="3"/>
        <v>17</v>
      </c>
    </row>
    <row r="111" spans="1:9" ht="44.25" customHeight="1" x14ac:dyDescent="0.2">
      <c r="A111" s="21">
        <v>2.93</v>
      </c>
      <c r="B111" s="19" t="s">
        <v>256</v>
      </c>
      <c r="C111" s="16" t="s">
        <v>255</v>
      </c>
      <c r="D111" s="16" t="s">
        <v>33</v>
      </c>
      <c r="E111" s="16">
        <v>46340</v>
      </c>
      <c r="F111" s="16">
        <v>5</v>
      </c>
      <c r="G111" s="18">
        <v>5.63</v>
      </c>
      <c r="H111" s="18">
        <v>0.63</v>
      </c>
      <c r="I111" s="18">
        <f t="shared" si="3"/>
        <v>31.3</v>
      </c>
    </row>
    <row r="112" spans="1:9" ht="44.25" customHeight="1" x14ac:dyDescent="0.2">
      <c r="A112" s="21">
        <v>2.94</v>
      </c>
      <c r="B112" s="19" t="s">
        <v>254</v>
      </c>
      <c r="C112" s="16" t="s">
        <v>253</v>
      </c>
      <c r="D112" s="16" t="s">
        <v>33</v>
      </c>
      <c r="E112" s="16">
        <v>46340</v>
      </c>
      <c r="F112" s="16">
        <v>5</v>
      </c>
      <c r="G112" s="18">
        <v>6.53</v>
      </c>
      <c r="H112" s="18">
        <v>0.73</v>
      </c>
      <c r="I112" s="18">
        <f t="shared" si="3"/>
        <v>36.299999999999997</v>
      </c>
    </row>
    <row r="113" spans="1:9" ht="44.25" customHeight="1" x14ac:dyDescent="0.2">
      <c r="A113" s="21">
        <v>2.95</v>
      </c>
      <c r="B113" s="19" t="s">
        <v>252</v>
      </c>
      <c r="C113" s="16" t="s">
        <v>251</v>
      </c>
      <c r="D113" s="16" t="s">
        <v>33</v>
      </c>
      <c r="E113" s="16">
        <v>46340</v>
      </c>
      <c r="F113" s="16">
        <v>5</v>
      </c>
      <c r="G113" s="18">
        <v>6.3</v>
      </c>
      <c r="H113" s="18">
        <v>0.7</v>
      </c>
      <c r="I113" s="18">
        <f t="shared" si="3"/>
        <v>35</v>
      </c>
    </row>
    <row r="114" spans="1:9" ht="44.25" customHeight="1" x14ac:dyDescent="0.2">
      <c r="A114" s="21">
        <v>2.96</v>
      </c>
      <c r="B114" s="19" t="s">
        <v>250</v>
      </c>
      <c r="C114" s="16" t="s">
        <v>249</v>
      </c>
      <c r="D114" s="16" t="s">
        <v>33</v>
      </c>
      <c r="E114" s="16">
        <v>46340</v>
      </c>
      <c r="F114" s="16">
        <v>5</v>
      </c>
      <c r="G114" s="18">
        <v>3.68</v>
      </c>
      <c r="H114" s="18">
        <v>0.41</v>
      </c>
      <c r="I114" s="18">
        <f t="shared" si="3"/>
        <v>20.45</v>
      </c>
    </row>
    <row r="115" spans="1:9" ht="44.25" customHeight="1" x14ac:dyDescent="0.2">
      <c r="A115" s="21">
        <v>2.97</v>
      </c>
      <c r="B115" s="19" t="s">
        <v>248</v>
      </c>
      <c r="C115" s="16"/>
      <c r="D115" s="16" t="s">
        <v>14</v>
      </c>
      <c r="E115" s="16">
        <v>46211</v>
      </c>
      <c r="F115" s="16">
        <v>5</v>
      </c>
      <c r="G115" s="18">
        <v>3.58</v>
      </c>
      <c r="H115" s="18">
        <v>0.4</v>
      </c>
      <c r="I115" s="18">
        <f t="shared" ref="I115:I146" si="4">+TRUNC(ROUND(F115*(G115+H115),2),2)</f>
        <v>19.899999999999999</v>
      </c>
    </row>
    <row r="116" spans="1:9" ht="44.25" customHeight="1" x14ac:dyDescent="0.2">
      <c r="A116" s="21">
        <v>2.98</v>
      </c>
      <c r="B116" s="19" t="s">
        <v>247</v>
      </c>
      <c r="C116" s="16"/>
      <c r="D116" s="16" t="s">
        <v>14</v>
      </c>
      <c r="E116" s="16">
        <v>46211</v>
      </c>
      <c r="F116" s="16">
        <v>5</v>
      </c>
      <c r="G116" s="18">
        <v>8.3699999999999992</v>
      </c>
      <c r="H116" s="18">
        <v>0.93</v>
      </c>
      <c r="I116" s="18">
        <f t="shared" si="4"/>
        <v>46.5</v>
      </c>
    </row>
    <row r="117" spans="1:9" ht="44.25" customHeight="1" x14ac:dyDescent="0.2">
      <c r="A117" s="21">
        <v>2.99</v>
      </c>
      <c r="B117" s="19" t="s">
        <v>246</v>
      </c>
      <c r="C117" s="16"/>
      <c r="D117" s="16" t="s">
        <v>14</v>
      </c>
      <c r="E117" s="16">
        <v>46211</v>
      </c>
      <c r="F117" s="16">
        <v>5</v>
      </c>
      <c r="G117" s="18">
        <v>2.13</v>
      </c>
      <c r="H117" s="18">
        <v>0.24</v>
      </c>
      <c r="I117" s="18">
        <f t="shared" si="4"/>
        <v>11.85</v>
      </c>
    </row>
    <row r="118" spans="1:9" ht="44.25" customHeight="1" x14ac:dyDescent="0.2">
      <c r="A118" s="20">
        <v>2.1</v>
      </c>
      <c r="B118" s="19" t="s">
        <v>245</v>
      </c>
      <c r="C118" s="16"/>
      <c r="D118" s="16" t="s">
        <v>14</v>
      </c>
      <c r="E118" s="16">
        <v>46211</v>
      </c>
      <c r="F118" s="16">
        <v>5</v>
      </c>
      <c r="G118" s="18">
        <v>1.03</v>
      </c>
      <c r="H118" s="18">
        <v>0.11</v>
      </c>
      <c r="I118" s="18">
        <f t="shared" si="4"/>
        <v>5.7</v>
      </c>
    </row>
    <row r="119" spans="1:9" ht="44.25" customHeight="1" x14ac:dyDescent="0.2">
      <c r="A119" s="20">
        <v>2.101</v>
      </c>
      <c r="B119" s="19" t="s">
        <v>244</v>
      </c>
      <c r="C119" s="16" t="s">
        <v>243</v>
      </c>
      <c r="D119" s="16" t="s">
        <v>14</v>
      </c>
      <c r="E119" s="16">
        <v>46211</v>
      </c>
      <c r="F119" s="16">
        <v>5</v>
      </c>
      <c r="G119" s="18">
        <v>4.5</v>
      </c>
      <c r="H119" s="18">
        <v>0.5</v>
      </c>
      <c r="I119" s="18">
        <f t="shared" si="4"/>
        <v>25</v>
      </c>
    </row>
    <row r="120" spans="1:9" ht="44.25" customHeight="1" x14ac:dyDescent="0.2">
      <c r="A120" s="20">
        <v>2.1019999999999999</v>
      </c>
      <c r="B120" s="19" t="s">
        <v>242</v>
      </c>
      <c r="C120" s="16" t="s">
        <v>241</v>
      </c>
      <c r="D120" s="16" t="s">
        <v>14</v>
      </c>
      <c r="E120" s="16">
        <v>46211</v>
      </c>
      <c r="F120" s="16">
        <v>5</v>
      </c>
      <c r="G120" s="18">
        <v>2.3199999999999998</v>
      </c>
      <c r="H120" s="18">
        <v>0.26</v>
      </c>
      <c r="I120" s="18">
        <f t="shared" si="4"/>
        <v>12.9</v>
      </c>
    </row>
    <row r="121" spans="1:9" ht="44.25" customHeight="1" x14ac:dyDescent="0.2">
      <c r="A121" s="20">
        <v>2.1030000000000002</v>
      </c>
      <c r="B121" s="19" t="s">
        <v>240</v>
      </c>
      <c r="C121" s="16" t="s">
        <v>239</v>
      </c>
      <c r="D121" s="16" t="s">
        <v>14</v>
      </c>
      <c r="E121" s="16"/>
      <c r="F121" s="16">
        <v>5</v>
      </c>
      <c r="G121" s="18">
        <v>56.92</v>
      </c>
      <c r="H121" s="18">
        <v>6.32</v>
      </c>
      <c r="I121" s="18">
        <f t="shared" si="4"/>
        <v>316.2</v>
      </c>
    </row>
    <row r="122" spans="1:9" ht="44.25" customHeight="1" x14ac:dyDescent="0.2">
      <c r="A122" s="20">
        <v>2.1040000000000001</v>
      </c>
      <c r="B122" s="19" t="s">
        <v>238</v>
      </c>
      <c r="C122" s="16" t="s">
        <v>226</v>
      </c>
      <c r="D122" s="16" t="s">
        <v>14</v>
      </c>
      <c r="E122" s="16">
        <v>46211</v>
      </c>
      <c r="F122" s="16">
        <v>5</v>
      </c>
      <c r="G122" s="18">
        <v>5.79</v>
      </c>
      <c r="H122" s="18">
        <v>0.64</v>
      </c>
      <c r="I122" s="18">
        <f t="shared" si="4"/>
        <v>32.15</v>
      </c>
    </row>
    <row r="123" spans="1:9" ht="44.25" customHeight="1" x14ac:dyDescent="0.2">
      <c r="A123" s="20">
        <v>2.105</v>
      </c>
      <c r="B123" s="19" t="s">
        <v>237</v>
      </c>
      <c r="C123" s="16"/>
      <c r="D123" s="16" t="s">
        <v>14</v>
      </c>
      <c r="E123" s="16">
        <v>46212</v>
      </c>
      <c r="F123" s="16">
        <v>5</v>
      </c>
      <c r="G123" s="18">
        <v>36.89</v>
      </c>
      <c r="H123" s="18">
        <v>4.0999999999999996</v>
      </c>
      <c r="I123" s="18">
        <f t="shared" si="4"/>
        <v>204.95</v>
      </c>
    </row>
    <row r="124" spans="1:9" ht="44.25" customHeight="1" x14ac:dyDescent="0.2">
      <c r="A124" s="20">
        <v>2.1059999999999999</v>
      </c>
      <c r="B124" s="19" t="s">
        <v>236</v>
      </c>
      <c r="C124" s="16"/>
      <c r="D124" s="16" t="s">
        <v>14</v>
      </c>
      <c r="E124" s="16">
        <v>46212</v>
      </c>
      <c r="F124" s="16">
        <v>5</v>
      </c>
      <c r="G124" s="18">
        <v>26.81</v>
      </c>
      <c r="H124" s="18">
        <v>2.98</v>
      </c>
      <c r="I124" s="18">
        <f t="shared" si="4"/>
        <v>148.94999999999999</v>
      </c>
    </row>
    <row r="125" spans="1:9" ht="44.25" customHeight="1" x14ac:dyDescent="0.2">
      <c r="A125" s="20">
        <v>2.1070000000000002</v>
      </c>
      <c r="B125" s="19" t="s">
        <v>235</v>
      </c>
      <c r="C125" s="16"/>
      <c r="D125" s="16" t="s">
        <v>14</v>
      </c>
      <c r="E125" s="16">
        <v>46212</v>
      </c>
      <c r="F125" s="16">
        <v>5</v>
      </c>
      <c r="G125" s="18">
        <v>2.81</v>
      </c>
      <c r="H125" s="18">
        <v>0.31</v>
      </c>
      <c r="I125" s="18">
        <f t="shared" si="4"/>
        <v>15.6</v>
      </c>
    </row>
    <row r="126" spans="1:9" ht="44.25" customHeight="1" x14ac:dyDescent="0.2">
      <c r="A126" s="20">
        <v>2.1080000000000001</v>
      </c>
      <c r="B126" s="19" t="s">
        <v>234</v>
      </c>
      <c r="C126" s="16"/>
      <c r="D126" s="16" t="s">
        <v>14</v>
      </c>
      <c r="E126" s="16">
        <v>46212</v>
      </c>
      <c r="F126" s="16">
        <v>5</v>
      </c>
      <c r="G126" s="18">
        <v>4.08</v>
      </c>
      <c r="H126" s="18">
        <v>0.45</v>
      </c>
      <c r="I126" s="18">
        <f t="shared" si="4"/>
        <v>22.65</v>
      </c>
    </row>
    <row r="127" spans="1:9" ht="44.25" customHeight="1" x14ac:dyDescent="0.2">
      <c r="A127" s="20">
        <v>2.109</v>
      </c>
      <c r="B127" s="19" t="s">
        <v>233</v>
      </c>
      <c r="C127" s="16"/>
      <c r="D127" s="16" t="s">
        <v>14</v>
      </c>
      <c r="E127" s="16">
        <v>46212</v>
      </c>
      <c r="F127" s="16">
        <v>5</v>
      </c>
      <c r="G127" s="18">
        <v>0.6</v>
      </c>
      <c r="H127" s="18">
        <v>7.0000000000000007E-2</v>
      </c>
      <c r="I127" s="18">
        <f t="shared" si="4"/>
        <v>3.35</v>
      </c>
    </row>
    <row r="128" spans="1:9" ht="44.25" customHeight="1" x14ac:dyDescent="0.2">
      <c r="A128" s="20">
        <v>2.11</v>
      </c>
      <c r="B128" s="19" t="s">
        <v>232</v>
      </c>
      <c r="C128" s="16" t="s">
        <v>231</v>
      </c>
      <c r="D128" s="16" t="s">
        <v>14</v>
      </c>
      <c r="E128" s="16">
        <v>46212</v>
      </c>
      <c r="F128" s="16">
        <v>5</v>
      </c>
      <c r="G128" s="18">
        <v>3.49</v>
      </c>
      <c r="H128" s="18">
        <v>0.39</v>
      </c>
      <c r="I128" s="18">
        <f t="shared" si="4"/>
        <v>19.399999999999999</v>
      </c>
    </row>
    <row r="129" spans="1:12" ht="44.25" customHeight="1" x14ac:dyDescent="0.2">
      <c r="A129" s="20">
        <v>2.1110000000000002</v>
      </c>
      <c r="B129" s="19" t="s">
        <v>230</v>
      </c>
      <c r="C129" s="16" t="s">
        <v>229</v>
      </c>
      <c r="D129" s="16" t="s">
        <v>14</v>
      </c>
      <c r="E129" s="16">
        <v>46212</v>
      </c>
      <c r="F129" s="16">
        <v>5</v>
      </c>
      <c r="G129" s="18">
        <v>0.6</v>
      </c>
      <c r="H129" s="18">
        <v>7.0000000000000007E-2</v>
      </c>
      <c r="I129" s="18">
        <f t="shared" si="4"/>
        <v>3.35</v>
      </c>
    </row>
    <row r="130" spans="1:12" ht="44.25" customHeight="1" x14ac:dyDescent="0.2">
      <c r="A130" s="20">
        <v>2.1120000000000001</v>
      </c>
      <c r="B130" s="19" t="s">
        <v>228</v>
      </c>
      <c r="C130" s="16"/>
      <c r="D130" s="16" t="s">
        <v>14</v>
      </c>
      <c r="E130" s="16"/>
      <c r="F130" s="16">
        <v>5</v>
      </c>
      <c r="G130" s="18">
        <v>18.260000000000002</v>
      </c>
      <c r="H130" s="18">
        <v>2.0299999999999998</v>
      </c>
      <c r="I130" s="18">
        <f t="shared" si="4"/>
        <v>101.45</v>
      </c>
    </row>
    <row r="131" spans="1:12" ht="44.25" customHeight="1" x14ac:dyDescent="0.2">
      <c r="A131" s="20">
        <v>2.113</v>
      </c>
      <c r="B131" s="19" t="s">
        <v>227</v>
      </c>
      <c r="C131" s="16" t="s">
        <v>226</v>
      </c>
      <c r="D131" s="16" t="s">
        <v>14</v>
      </c>
      <c r="E131" s="16">
        <v>46212</v>
      </c>
      <c r="F131" s="16">
        <v>13</v>
      </c>
      <c r="G131" s="18">
        <f>+L131</f>
        <v>5.62</v>
      </c>
      <c r="H131" s="18">
        <f>+K131</f>
        <v>0.63</v>
      </c>
      <c r="I131" s="18">
        <f>+TRUNC(ROUND(F131*(G131+H131),2),2)-0.03</f>
        <v>81.22</v>
      </c>
      <c r="J131" s="1">
        <v>6.25</v>
      </c>
      <c r="K131" s="1">
        <f>+TRUNC(ROUND(J131*0.1,2),2)</f>
        <v>0.63</v>
      </c>
      <c r="L131" s="1">
        <f>+J131-K131</f>
        <v>5.62</v>
      </c>
    </row>
    <row r="132" spans="1:12" ht="44.25" customHeight="1" x14ac:dyDescent="0.2">
      <c r="A132" s="20">
        <v>2.1139999999999999</v>
      </c>
      <c r="B132" s="19" t="s">
        <v>225</v>
      </c>
      <c r="C132" s="16" t="s">
        <v>224</v>
      </c>
      <c r="D132" s="16" t="s">
        <v>33</v>
      </c>
      <c r="E132" s="16"/>
      <c r="F132" s="16">
        <v>5</v>
      </c>
      <c r="G132" s="18">
        <v>4.4400000000000004</v>
      </c>
      <c r="H132" s="18">
        <v>0.49</v>
      </c>
      <c r="I132" s="18">
        <f t="shared" si="4"/>
        <v>24.65</v>
      </c>
      <c r="J132" s="33">
        <f>+I318</f>
        <v>154439.31000000006</v>
      </c>
      <c r="K132" s="34">
        <v>154439.31</v>
      </c>
    </row>
    <row r="133" spans="1:12" ht="44.25" customHeight="1" x14ac:dyDescent="0.2">
      <c r="A133" s="20">
        <v>2.1150000000000002</v>
      </c>
      <c r="B133" s="19" t="s">
        <v>223</v>
      </c>
      <c r="C133" s="16" t="s">
        <v>222</v>
      </c>
      <c r="D133" s="16" t="s">
        <v>14</v>
      </c>
      <c r="E133" s="16">
        <v>46212</v>
      </c>
      <c r="F133" s="16">
        <v>5</v>
      </c>
      <c r="G133" s="18">
        <v>16.88</v>
      </c>
      <c r="H133" s="18">
        <v>1.88</v>
      </c>
      <c r="I133" s="18">
        <f t="shared" si="4"/>
        <v>93.8</v>
      </c>
      <c r="J133" s="35">
        <f>+J132-K132</f>
        <v>0</v>
      </c>
    </row>
    <row r="134" spans="1:12" ht="44.25" customHeight="1" x14ac:dyDescent="0.2">
      <c r="A134" s="20">
        <v>2.1160000000000001</v>
      </c>
      <c r="B134" s="19" t="s">
        <v>221</v>
      </c>
      <c r="C134" s="16" t="s">
        <v>220</v>
      </c>
      <c r="D134" s="16" t="s">
        <v>14</v>
      </c>
      <c r="E134" s="16">
        <v>46212</v>
      </c>
      <c r="F134" s="16">
        <v>5</v>
      </c>
      <c r="G134" s="18">
        <v>1.52</v>
      </c>
      <c r="H134" s="18">
        <v>0.17</v>
      </c>
      <c r="I134" s="18">
        <f t="shared" si="4"/>
        <v>8.4499999999999993</v>
      </c>
    </row>
    <row r="135" spans="1:12" ht="44.25" customHeight="1" x14ac:dyDescent="0.2">
      <c r="A135" s="20">
        <v>2.117</v>
      </c>
      <c r="B135" s="19" t="s">
        <v>219</v>
      </c>
      <c r="C135" s="16" t="s">
        <v>218</v>
      </c>
      <c r="D135" s="16" t="s">
        <v>14</v>
      </c>
      <c r="E135" s="16"/>
      <c r="F135" s="16">
        <v>5</v>
      </c>
      <c r="G135" s="18">
        <v>3.92</v>
      </c>
      <c r="H135" s="18">
        <v>0.44</v>
      </c>
      <c r="I135" s="18">
        <f t="shared" si="4"/>
        <v>21.8</v>
      </c>
    </row>
    <row r="136" spans="1:12" ht="44.25" customHeight="1" x14ac:dyDescent="0.2">
      <c r="A136" s="20">
        <v>2.1179999999999999</v>
      </c>
      <c r="B136" s="19" t="s">
        <v>217</v>
      </c>
      <c r="C136" s="16"/>
      <c r="D136" s="16" t="s">
        <v>33</v>
      </c>
      <c r="E136" s="16">
        <v>37550</v>
      </c>
      <c r="F136" s="16">
        <v>4</v>
      </c>
      <c r="G136" s="18">
        <v>360.86</v>
      </c>
      <c r="H136" s="18">
        <v>40.1</v>
      </c>
      <c r="I136" s="18">
        <f t="shared" si="4"/>
        <v>1603.84</v>
      </c>
    </row>
    <row r="137" spans="1:12" ht="44.25" customHeight="1" x14ac:dyDescent="0.2">
      <c r="A137" s="20">
        <v>2.1190000000000002</v>
      </c>
      <c r="B137" s="19" t="s">
        <v>216</v>
      </c>
      <c r="C137" s="16" t="s">
        <v>215</v>
      </c>
      <c r="D137" s="16" t="s">
        <v>33</v>
      </c>
      <c r="E137" s="16">
        <v>37550</v>
      </c>
      <c r="F137" s="16">
        <v>5</v>
      </c>
      <c r="G137" s="18">
        <v>735.84</v>
      </c>
      <c r="H137" s="18">
        <v>81.760000000000005</v>
      </c>
      <c r="I137" s="18">
        <f t="shared" si="4"/>
        <v>4088</v>
      </c>
    </row>
    <row r="138" spans="1:12" ht="44.25" customHeight="1" x14ac:dyDescent="0.2">
      <c r="A138" s="20">
        <v>2.12</v>
      </c>
      <c r="B138" s="19" t="s">
        <v>214</v>
      </c>
      <c r="C138" s="16" t="s">
        <v>213</v>
      </c>
      <c r="D138" s="16" t="s">
        <v>14</v>
      </c>
      <c r="E138" s="16">
        <v>37550</v>
      </c>
      <c r="F138" s="16">
        <v>5</v>
      </c>
      <c r="G138" s="18">
        <v>428.4</v>
      </c>
      <c r="H138" s="18">
        <v>47.6</v>
      </c>
      <c r="I138" s="18">
        <f t="shared" si="4"/>
        <v>2380</v>
      </c>
    </row>
    <row r="139" spans="1:12" ht="44.25" customHeight="1" x14ac:dyDescent="0.2">
      <c r="A139" s="20">
        <v>2.121</v>
      </c>
      <c r="B139" s="19" t="s">
        <v>212</v>
      </c>
      <c r="C139" s="16"/>
      <c r="D139" s="16" t="s">
        <v>14</v>
      </c>
      <c r="E139" s="16"/>
      <c r="F139" s="16">
        <v>5</v>
      </c>
      <c r="G139" s="18">
        <v>0.11</v>
      </c>
      <c r="H139" s="18">
        <v>0.01</v>
      </c>
      <c r="I139" s="18">
        <f t="shared" si="4"/>
        <v>0.6</v>
      </c>
    </row>
    <row r="140" spans="1:12" ht="44.25" customHeight="1" x14ac:dyDescent="0.2">
      <c r="A140" s="20">
        <v>2.1219999999999999</v>
      </c>
      <c r="B140" s="19" t="s">
        <v>211</v>
      </c>
      <c r="C140" s="16" t="s">
        <v>210</v>
      </c>
      <c r="D140" s="16" t="s">
        <v>14</v>
      </c>
      <c r="E140" s="16"/>
      <c r="F140" s="16">
        <v>5</v>
      </c>
      <c r="G140" s="18">
        <v>0.66</v>
      </c>
      <c r="H140" s="18">
        <v>7.0000000000000007E-2</v>
      </c>
      <c r="I140" s="18">
        <f t="shared" si="4"/>
        <v>3.65</v>
      </c>
    </row>
    <row r="141" spans="1:12" ht="44.25" customHeight="1" x14ac:dyDescent="0.2">
      <c r="A141" s="20">
        <v>2.1230000000000002</v>
      </c>
      <c r="B141" s="19" t="s">
        <v>209</v>
      </c>
      <c r="C141" s="16" t="s">
        <v>208</v>
      </c>
      <c r="D141" s="16" t="s">
        <v>14</v>
      </c>
      <c r="E141" s="16"/>
      <c r="F141" s="16">
        <v>5</v>
      </c>
      <c r="G141" s="18">
        <v>2.2599999999999998</v>
      </c>
      <c r="H141" s="18">
        <v>0.25</v>
      </c>
      <c r="I141" s="18">
        <f t="shared" si="4"/>
        <v>12.55</v>
      </c>
    </row>
    <row r="142" spans="1:12" ht="44.25" customHeight="1" x14ac:dyDescent="0.2">
      <c r="A142" s="20">
        <v>2.1240000000000001</v>
      </c>
      <c r="B142" s="19" t="s">
        <v>207</v>
      </c>
      <c r="C142" s="16" t="s">
        <v>206</v>
      </c>
      <c r="D142" s="16" t="s">
        <v>14</v>
      </c>
      <c r="E142" s="16"/>
      <c r="F142" s="16">
        <v>5</v>
      </c>
      <c r="G142" s="18">
        <v>7.43</v>
      </c>
      <c r="H142" s="18">
        <v>0.83</v>
      </c>
      <c r="I142" s="18">
        <f t="shared" si="4"/>
        <v>41.3</v>
      </c>
    </row>
    <row r="143" spans="1:12" ht="44.25" customHeight="1" x14ac:dyDescent="0.2">
      <c r="A143" s="20">
        <v>2.125</v>
      </c>
      <c r="B143" s="19" t="s">
        <v>205</v>
      </c>
      <c r="C143" s="16"/>
      <c r="D143" s="16" t="s">
        <v>14</v>
      </c>
      <c r="E143" s="16">
        <v>46211</v>
      </c>
      <c r="F143" s="16">
        <v>5</v>
      </c>
      <c r="G143" s="18">
        <v>4.51</v>
      </c>
      <c r="H143" s="18">
        <v>0.5</v>
      </c>
      <c r="I143" s="18">
        <f t="shared" si="4"/>
        <v>25.05</v>
      </c>
    </row>
    <row r="144" spans="1:12" ht="44.25" customHeight="1" x14ac:dyDescent="0.2">
      <c r="A144" s="20">
        <v>2.1259999999999999</v>
      </c>
      <c r="B144" s="19" t="s">
        <v>204</v>
      </c>
      <c r="C144" s="16" t="s">
        <v>203</v>
      </c>
      <c r="D144" s="16" t="s">
        <v>14</v>
      </c>
      <c r="E144" s="16">
        <v>46211</v>
      </c>
      <c r="F144" s="16">
        <v>5</v>
      </c>
      <c r="G144" s="18">
        <v>4.7300000000000004</v>
      </c>
      <c r="H144" s="18">
        <v>0.53</v>
      </c>
      <c r="I144" s="18">
        <f t="shared" si="4"/>
        <v>26.3</v>
      </c>
    </row>
    <row r="145" spans="1:9" ht="44.25" customHeight="1" x14ac:dyDescent="0.2">
      <c r="A145" s="20">
        <v>2.1269999999999998</v>
      </c>
      <c r="B145" s="19" t="s">
        <v>202</v>
      </c>
      <c r="C145" s="16" t="s">
        <v>201</v>
      </c>
      <c r="D145" s="16" t="s">
        <v>14</v>
      </c>
      <c r="E145" s="16">
        <v>46211</v>
      </c>
      <c r="F145" s="16">
        <v>5</v>
      </c>
      <c r="G145" s="18">
        <v>3.85</v>
      </c>
      <c r="H145" s="18">
        <v>0.43</v>
      </c>
      <c r="I145" s="18">
        <f t="shared" si="4"/>
        <v>21.4</v>
      </c>
    </row>
    <row r="146" spans="1:9" ht="44.25" customHeight="1" x14ac:dyDescent="0.2">
      <c r="A146" s="20">
        <v>2.1280000000000001</v>
      </c>
      <c r="B146" s="19" t="s">
        <v>200</v>
      </c>
      <c r="C146" s="16" t="s">
        <v>199</v>
      </c>
      <c r="D146" s="16" t="s">
        <v>14</v>
      </c>
      <c r="E146" s="16">
        <v>46211</v>
      </c>
      <c r="F146" s="16">
        <v>5</v>
      </c>
      <c r="G146" s="18">
        <v>3.85</v>
      </c>
      <c r="H146" s="18">
        <v>0.43</v>
      </c>
      <c r="I146" s="18">
        <f t="shared" si="4"/>
        <v>21.4</v>
      </c>
    </row>
    <row r="147" spans="1:9" ht="44.25" customHeight="1" x14ac:dyDescent="0.2">
      <c r="A147" s="20">
        <v>2.129</v>
      </c>
      <c r="B147" s="19" t="s">
        <v>198</v>
      </c>
      <c r="C147" s="16" t="s">
        <v>197</v>
      </c>
      <c r="D147" s="16" t="s">
        <v>14</v>
      </c>
      <c r="E147" s="16">
        <v>46211</v>
      </c>
      <c r="F147" s="16">
        <v>5</v>
      </c>
      <c r="G147" s="18">
        <v>4.51</v>
      </c>
      <c r="H147" s="18">
        <v>0.5</v>
      </c>
      <c r="I147" s="18">
        <f t="shared" ref="I147:I178" si="5">+TRUNC(ROUND(F147*(G147+H147),2),2)</f>
        <v>25.05</v>
      </c>
    </row>
    <row r="148" spans="1:9" ht="44.25" customHeight="1" x14ac:dyDescent="0.2">
      <c r="A148" s="20">
        <v>2.13</v>
      </c>
      <c r="B148" s="19" t="s">
        <v>196</v>
      </c>
      <c r="C148" s="16" t="s">
        <v>195</v>
      </c>
      <c r="D148" s="16" t="s">
        <v>14</v>
      </c>
      <c r="E148" s="16">
        <v>46211</v>
      </c>
      <c r="F148" s="16">
        <v>5</v>
      </c>
      <c r="G148" s="18">
        <v>4.7300000000000004</v>
      </c>
      <c r="H148" s="18">
        <v>0.53</v>
      </c>
      <c r="I148" s="18">
        <f t="shared" si="5"/>
        <v>26.3</v>
      </c>
    </row>
    <row r="149" spans="1:9" ht="44.25" customHeight="1" x14ac:dyDescent="0.2">
      <c r="A149" s="20">
        <v>2.1309999999999998</v>
      </c>
      <c r="B149" s="19" t="s">
        <v>194</v>
      </c>
      <c r="C149" s="16" t="s">
        <v>193</v>
      </c>
      <c r="D149" s="16" t="s">
        <v>14</v>
      </c>
      <c r="E149" s="16">
        <v>46211</v>
      </c>
      <c r="F149" s="16">
        <v>5</v>
      </c>
      <c r="G149" s="18">
        <v>6.13</v>
      </c>
      <c r="H149" s="18">
        <v>0.68</v>
      </c>
      <c r="I149" s="18">
        <f t="shared" si="5"/>
        <v>34.049999999999997</v>
      </c>
    </row>
    <row r="150" spans="1:9" ht="44.25" customHeight="1" x14ac:dyDescent="0.2">
      <c r="A150" s="20">
        <v>2.1320000000000001</v>
      </c>
      <c r="B150" s="19" t="s">
        <v>192</v>
      </c>
      <c r="C150" s="16" t="s">
        <v>191</v>
      </c>
      <c r="D150" s="16" t="s">
        <v>14</v>
      </c>
      <c r="E150" s="16">
        <v>46211</v>
      </c>
      <c r="F150" s="16">
        <v>1</v>
      </c>
      <c r="G150" s="18">
        <v>3.26</v>
      </c>
      <c r="H150" s="18">
        <v>0.36</v>
      </c>
      <c r="I150" s="18">
        <f t="shared" si="5"/>
        <v>3.62</v>
      </c>
    </row>
    <row r="151" spans="1:9" ht="44.25" customHeight="1" x14ac:dyDescent="0.2">
      <c r="A151" s="20">
        <v>2.133</v>
      </c>
      <c r="B151" s="19" t="s">
        <v>190</v>
      </c>
      <c r="C151" s="16" t="s">
        <v>189</v>
      </c>
      <c r="D151" s="16" t="s">
        <v>14</v>
      </c>
      <c r="E151" s="16">
        <v>46211</v>
      </c>
      <c r="F151" s="16">
        <v>1</v>
      </c>
      <c r="G151" s="18">
        <v>3.26</v>
      </c>
      <c r="H151" s="18">
        <v>0.36</v>
      </c>
      <c r="I151" s="18">
        <f t="shared" si="5"/>
        <v>3.62</v>
      </c>
    </row>
    <row r="152" spans="1:9" ht="44.25" customHeight="1" x14ac:dyDescent="0.2">
      <c r="A152" s="20">
        <v>2.1339999999999999</v>
      </c>
      <c r="B152" s="19" t="s">
        <v>188</v>
      </c>
      <c r="C152" s="16" t="s">
        <v>187</v>
      </c>
      <c r="D152" s="16" t="s">
        <v>14</v>
      </c>
      <c r="E152" s="16">
        <v>46211</v>
      </c>
      <c r="F152" s="16">
        <v>1</v>
      </c>
      <c r="G152" s="18">
        <v>3.26</v>
      </c>
      <c r="H152" s="18">
        <v>0.36</v>
      </c>
      <c r="I152" s="18">
        <f t="shared" si="5"/>
        <v>3.62</v>
      </c>
    </row>
    <row r="153" spans="1:9" ht="44.25" customHeight="1" x14ac:dyDescent="0.2">
      <c r="A153" s="20">
        <v>2.1349999999999998</v>
      </c>
      <c r="B153" s="19" t="s">
        <v>186</v>
      </c>
      <c r="C153" s="16" t="s">
        <v>185</v>
      </c>
      <c r="D153" s="16" t="s">
        <v>14</v>
      </c>
      <c r="E153" s="16">
        <v>46211</v>
      </c>
      <c r="F153" s="16">
        <v>1</v>
      </c>
      <c r="G153" s="18">
        <v>3.26</v>
      </c>
      <c r="H153" s="18">
        <v>0.36</v>
      </c>
      <c r="I153" s="18">
        <f t="shared" si="5"/>
        <v>3.62</v>
      </c>
    </row>
    <row r="154" spans="1:9" ht="44.25" customHeight="1" x14ac:dyDescent="0.2">
      <c r="A154" s="20">
        <v>2.1360000000000001</v>
      </c>
      <c r="B154" s="19" t="s">
        <v>184</v>
      </c>
      <c r="C154" s="16" t="s">
        <v>183</v>
      </c>
      <c r="D154" s="16" t="s">
        <v>14</v>
      </c>
      <c r="E154" s="16">
        <v>46211</v>
      </c>
      <c r="F154" s="16">
        <v>1</v>
      </c>
      <c r="G154" s="18">
        <v>3.26</v>
      </c>
      <c r="H154" s="18">
        <v>0.36</v>
      </c>
      <c r="I154" s="18">
        <f t="shared" si="5"/>
        <v>3.62</v>
      </c>
    </row>
    <row r="155" spans="1:9" ht="44.25" customHeight="1" x14ac:dyDescent="0.2">
      <c r="A155" s="20">
        <v>2.137</v>
      </c>
      <c r="B155" s="19" t="s">
        <v>182</v>
      </c>
      <c r="C155" s="16" t="s">
        <v>181</v>
      </c>
      <c r="D155" s="16" t="s">
        <v>14</v>
      </c>
      <c r="E155" s="16">
        <v>46211</v>
      </c>
      <c r="F155" s="16">
        <v>5</v>
      </c>
      <c r="G155" s="18">
        <v>2.67</v>
      </c>
      <c r="H155" s="18">
        <v>0.3</v>
      </c>
      <c r="I155" s="18">
        <f t="shared" si="5"/>
        <v>14.85</v>
      </c>
    </row>
    <row r="156" spans="1:9" ht="44.25" customHeight="1" x14ac:dyDescent="0.2">
      <c r="A156" s="20">
        <v>2.1379999999999999</v>
      </c>
      <c r="B156" s="19" t="s">
        <v>180</v>
      </c>
      <c r="C156" s="16" t="s">
        <v>179</v>
      </c>
      <c r="D156" s="16" t="s">
        <v>14</v>
      </c>
      <c r="E156" s="16">
        <v>46211</v>
      </c>
      <c r="F156" s="16">
        <v>5</v>
      </c>
      <c r="G156" s="18">
        <v>3.47</v>
      </c>
      <c r="H156" s="18">
        <v>0.39</v>
      </c>
      <c r="I156" s="18">
        <f t="shared" si="5"/>
        <v>19.3</v>
      </c>
    </row>
    <row r="157" spans="1:9" ht="44.25" customHeight="1" x14ac:dyDescent="0.2">
      <c r="A157" s="20">
        <v>2.1389999999999998</v>
      </c>
      <c r="B157" s="19" t="s">
        <v>178</v>
      </c>
      <c r="C157" s="16" t="s">
        <v>177</v>
      </c>
      <c r="D157" s="16" t="s">
        <v>14</v>
      </c>
      <c r="E157" s="16">
        <v>46211</v>
      </c>
      <c r="F157" s="16">
        <v>5</v>
      </c>
      <c r="G157" s="18">
        <v>3.47</v>
      </c>
      <c r="H157" s="18">
        <v>0.39</v>
      </c>
      <c r="I157" s="18">
        <f t="shared" si="5"/>
        <v>19.3</v>
      </c>
    </row>
    <row r="158" spans="1:9" ht="44.25" customHeight="1" x14ac:dyDescent="0.2">
      <c r="A158" s="20">
        <v>2.14</v>
      </c>
      <c r="B158" s="19" t="s">
        <v>176</v>
      </c>
      <c r="C158" s="16" t="s">
        <v>175</v>
      </c>
      <c r="D158" s="16" t="s">
        <v>14</v>
      </c>
      <c r="E158" s="16">
        <v>46211</v>
      </c>
      <c r="F158" s="16">
        <v>5</v>
      </c>
      <c r="G158" s="18">
        <v>3.47</v>
      </c>
      <c r="H158" s="18">
        <v>0.39</v>
      </c>
      <c r="I158" s="18">
        <f t="shared" si="5"/>
        <v>19.3</v>
      </c>
    </row>
    <row r="159" spans="1:9" ht="44.25" customHeight="1" x14ac:dyDescent="0.2">
      <c r="A159" s="20">
        <v>2.141</v>
      </c>
      <c r="B159" s="19" t="s">
        <v>174</v>
      </c>
      <c r="C159" s="16"/>
      <c r="D159" s="16" t="s">
        <v>14</v>
      </c>
      <c r="E159" s="16">
        <v>46220</v>
      </c>
      <c r="F159" s="16">
        <v>5</v>
      </c>
      <c r="G159" s="18">
        <v>2.29</v>
      </c>
      <c r="H159" s="18">
        <v>0.25</v>
      </c>
      <c r="I159" s="18">
        <f t="shared" si="5"/>
        <v>12.7</v>
      </c>
    </row>
    <row r="160" spans="1:9" ht="44.25" customHeight="1" x14ac:dyDescent="0.2">
      <c r="A160" s="20">
        <v>2.1419999999999999</v>
      </c>
      <c r="B160" s="19" t="s">
        <v>173</v>
      </c>
      <c r="C160" s="16"/>
      <c r="D160" s="16" t="s">
        <v>14</v>
      </c>
      <c r="E160" s="16">
        <v>46220</v>
      </c>
      <c r="F160" s="16">
        <v>5</v>
      </c>
      <c r="G160" s="18">
        <v>0.7</v>
      </c>
      <c r="H160" s="18">
        <v>0.08</v>
      </c>
      <c r="I160" s="18">
        <f t="shared" si="5"/>
        <v>3.9</v>
      </c>
    </row>
    <row r="161" spans="1:9" ht="44.25" customHeight="1" x14ac:dyDescent="0.2">
      <c r="A161" s="20">
        <v>2.1429999999999998</v>
      </c>
      <c r="B161" s="19" t="s">
        <v>172</v>
      </c>
      <c r="C161" s="16"/>
      <c r="D161" s="16" t="s">
        <v>14</v>
      </c>
      <c r="E161" s="16">
        <v>46220</v>
      </c>
      <c r="F161" s="16">
        <v>5</v>
      </c>
      <c r="G161" s="18">
        <v>1.22</v>
      </c>
      <c r="H161" s="18">
        <v>0.14000000000000001</v>
      </c>
      <c r="I161" s="18">
        <f t="shared" si="5"/>
        <v>6.8</v>
      </c>
    </row>
    <row r="162" spans="1:9" ht="44.25" customHeight="1" x14ac:dyDescent="0.2">
      <c r="A162" s="20">
        <v>2.1440000000000001</v>
      </c>
      <c r="B162" s="19" t="s">
        <v>171</v>
      </c>
      <c r="C162" s="16"/>
      <c r="D162" s="16" t="s">
        <v>14</v>
      </c>
      <c r="E162" s="16">
        <v>46220</v>
      </c>
      <c r="F162" s="16">
        <v>5</v>
      </c>
      <c r="G162" s="18">
        <v>0.68</v>
      </c>
      <c r="H162" s="18">
        <v>0.08</v>
      </c>
      <c r="I162" s="18">
        <f t="shared" si="5"/>
        <v>3.8</v>
      </c>
    </row>
    <row r="163" spans="1:9" ht="44.25" customHeight="1" x14ac:dyDescent="0.2">
      <c r="A163" s="16" t="s">
        <v>170</v>
      </c>
      <c r="B163" s="26" t="s">
        <v>169</v>
      </c>
      <c r="C163" s="27"/>
      <c r="D163" s="27"/>
      <c r="E163" s="27"/>
      <c r="F163" s="27"/>
      <c r="G163" s="27"/>
      <c r="H163" s="28"/>
      <c r="I163" s="15">
        <f>+SUM(I19:I162)</f>
        <v>57628.670000000049</v>
      </c>
    </row>
    <row r="164" spans="1:9" ht="44.25" customHeight="1" x14ac:dyDescent="0.2">
      <c r="A164" s="16">
        <v>3.1</v>
      </c>
      <c r="B164" s="19" t="s">
        <v>168</v>
      </c>
      <c r="C164" s="16" t="s">
        <v>13</v>
      </c>
      <c r="D164" s="16" t="s">
        <v>14</v>
      </c>
      <c r="E164" s="16">
        <v>542520011</v>
      </c>
      <c r="F164" s="16">
        <v>40</v>
      </c>
      <c r="G164" s="18">
        <v>2.08</v>
      </c>
      <c r="H164" s="18" t="s">
        <v>13</v>
      </c>
      <c r="I164" s="18">
        <f t="shared" ref="I164:I195" si="6">+TRUNC(ROUND(F164*(G164),2),2)</f>
        <v>83.2</v>
      </c>
    </row>
    <row r="165" spans="1:9" ht="44.25" customHeight="1" x14ac:dyDescent="0.2">
      <c r="A165" s="16">
        <v>3.2</v>
      </c>
      <c r="B165" s="19" t="s">
        <v>167</v>
      </c>
      <c r="C165" s="16" t="s">
        <v>13</v>
      </c>
      <c r="D165" s="16" t="s">
        <v>33</v>
      </c>
      <c r="E165" s="16">
        <v>542520011</v>
      </c>
      <c r="F165" s="16">
        <v>176</v>
      </c>
      <c r="G165" s="18">
        <v>1.43</v>
      </c>
      <c r="H165" s="18" t="s">
        <v>13</v>
      </c>
      <c r="I165" s="18">
        <f t="shared" si="6"/>
        <v>251.68</v>
      </c>
    </row>
    <row r="166" spans="1:9" ht="44.25" customHeight="1" x14ac:dyDescent="0.2">
      <c r="A166" s="16">
        <v>3.3</v>
      </c>
      <c r="B166" s="19" t="s">
        <v>166</v>
      </c>
      <c r="C166" s="16" t="s">
        <v>13</v>
      </c>
      <c r="D166" s="16" t="s">
        <v>33</v>
      </c>
      <c r="E166" s="16">
        <v>542520011</v>
      </c>
      <c r="F166" s="16">
        <v>600</v>
      </c>
      <c r="G166" s="18">
        <v>1.08</v>
      </c>
      <c r="H166" s="18" t="s">
        <v>13</v>
      </c>
      <c r="I166" s="18">
        <f t="shared" si="6"/>
        <v>648</v>
      </c>
    </row>
    <row r="167" spans="1:9" ht="44.25" customHeight="1" x14ac:dyDescent="0.2">
      <c r="A167" s="16">
        <v>3.4</v>
      </c>
      <c r="B167" s="19" t="s">
        <v>165</v>
      </c>
      <c r="C167" s="16" t="s">
        <v>13</v>
      </c>
      <c r="D167" s="16" t="s">
        <v>14</v>
      </c>
      <c r="E167" s="16">
        <v>542520011</v>
      </c>
      <c r="F167" s="16">
        <v>60</v>
      </c>
      <c r="G167" s="18">
        <v>3.75</v>
      </c>
      <c r="H167" s="18" t="s">
        <v>13</v>
      </c>
      <c r="I167" s="18">
        <f t="shared" si="6"/>
        <v>225</v>
      </c>
    </row>
    <row r="168" spans="1:9" ht="44.25" customHeight="1" x14ac:dyDescent="0.2">
      <c r="A168" s="16">
        <v>3.5</v>
      </c>
      <c r="B168" s="19" t="s">
        <v>164</v>
      </c>
      <c r="C168" s="16" t="s">
        <v>13</v>
      </c>
      <c r="D168" s="16" t="s">
        <v>33</v>
      </c>
      <c r="E168" s="16">
        <v>542520011</v>
      </c>
      <c r="F168" s="16">
        <v>402</v>
      </c>
      <c r="G168" s="18">
        <v>1.87</v>
      </c>
      <c r="H168" s="18" t="s">
        <v>13</v>
      </c>
      <c r="I168" s="18">
        <f t="shared" si="6"/>
        <v>751.74</v>
      </c>
    </row>
    <row r="169" spans="1:9" ht="44.25" customHeight="1" x14ac:dyDescent="0.2">
      <c r="A169" s="16">
        <v>3.6</v>
      </c>
      <c r="B169" s="19" t="s">
        <v>163</v>
      </c>
      <c r="C169" s="16" t="s">
        <v>13</v>
      </c>
      <c r="D169" s="16" t="s">
        <v>33</v>
      </c>
      <c r="E169" s="16">
        <v>542520011</v>
      </c>
      <c r="F169" s="16">
        <v>804</v>
      </c>
      <c r="G169" s="18">
        <v>2.04</v>
      </c>
      <c r="H169" s="18" t="s">
        <v>13</v>
      </c>
      <c r="I169" s="18">
        <f t="shared" si="6"/>
        <v>1640.16</v>
      </c>
    </row>
    <row r="170" spans="1:9" ht="44.25" customHeight="1" x14ac:dyDescent="0.2">
      <c r="A170" s="16">
        <v>3.7</v>
      </c>
      <c r="B170" s="19" t="s">
        <v>162</v>
      </c>
      <c r="C170" s="16" t="s">
        <v>13</v>
      </c>
      <c r="D170" s="16" t="s">
        <v>33</v>
      </c>
      <c r="E170" s="16">
        <v>542520011</v>
      </c>
      <c r="F170" s="16">
        <v>1047</v>
      </c>
      <c r="G170" s="18">
        <v>1.2</v>
      </c>
      <c r="H170" s="18" t="s">
        <v>13</v>
      </c>
      <c r="I170" s="18">
        <f t="shared" si="6"/>
        <v>1256.4000000000001</v>
      </c>
    </row>
    <row r="171" spans="1:9" ht="44.25" customHeight="1" x14ac:dyDescent="0.2">
      <c r="A171" s="16">
        <v>3.8</v>
      </c>
      <c r="B171" s="19" t="s">
        <v>161</v>
      </c>
      <c r="C171" s="16" t="s">
        <v>13</v>
      </c>
      <c r="D171" s="16" t="s">
        <v>14</v>
      </c>
      <c r="E171" s="16">
        <v>542520011</v>
      </c>
      <c r="F171" s="16">
        <v>101</v>
      </c>
      <c r="G171" s="18">
        <v>3.39</v>
      </c>
      <c r="H171" s="18" t="s">
        <v>13</v>
      </c>
      <c r="I171" s="18">
        <f t="shared" si="6"/>
        <v>342.39</v>
      </c>
    </row>
    <row r="172" spans="1:9" ht="44.25" customHeight="1" x14ac:dyDescent="0.2">
      <c r="A172" s="16">
        <v>3.9</v>
      </c>
      <c r="B172" s="19" t="s">
        <v>160</v>
      </c>
      <c r="C172" s="16" t="s">
        <v>13</v>
      </c>
      <c r="D172" s="16"/>
      <c r="E172" s="16">
        <v>542520011</v>
      </c>
      <c r="F172" s="16">
        <v>1</v>
      </c>
      <c r="G172" s="18">
        <v>5.45</v>
      </c>
      <c r="H172" s="18" t="s">
        <v>13</v>
      </c>
      <c r="I172" s="18">
        <f t="shared" si="6"/>
        <v>5.45</v>
      </c>
    </row>
    <row r="173" spans="1:9" ht="44.25" customHeight="1" x14ac:dyDescent="0.2">
      <c r="A173" s="21">
        <v>3.1</v>
      </c>
      <c r="B173" s="19" t="s">
        <v>159</v>
      </c>
      <c r="C173" s="16" t="s">
        <v>13</v>
      </c>
      <c r="D173" s="16" t="s">
        <v>14</v>
      </c>
      <c r="E173" s="16">
        <v>542520011</v>
      </c>
      <c r="F173" s="16">
        <v>1</v>
      </c>
      <c r="G173" s="18">
        <v>5.33</v>
      </c>
      <c r="H173" s="18" t="s">
        <v>13</v>
      </c>
      <c r="I173" s="18">
        <f t="shared" si="6"/>
        <v>5.33</v>
      </c>
    </row>
    <row r="174" spans="1:9" ht="44.25" customHeight="1" x14ac:dyDescent="0.2">
      <c r="A174" s="21">
        <v>3.11</v>
      </c>
      <c r="B174" s="19" t="s">
        <v>158</v>
      </c>
      <c r="C174" s="16" t="s">
        <v>13</v>
      </c>
      <c r="D174" s="16" t="s">
        <v>14</v>
      </c>
      <c r="E174" s="16">
        <v>542520011</v>
      </c>
      <c r="F174" s="16">
        <v>1</v>
      </c>
      <c r="G174" s="18">
        <v>5.45</v>
      </c>
      <c r="H174" s="18" t="s">
        <v>13</v>
      </c>
      <c r="I174" s="18">
        <f t="shared" si="6"/>
        <v>5.45</v>
      </c>
    </row>
    <row r="175" spans="1:9" ht="44.25" customHeight="1" x14ac:dyDescent="0.2">
      <c r="A175" s="21">
        <v>3.12</v>
      </c>
      <c r="B175" s="19" t="s">
        <v>157</v>
      </c>
      <c r="C175" s="16" t="s">
        <v>13</v>
      </c>
      <c r="D175" s="16" t="s">
        <v>14</v>
      </c>
      <c r="E175" s="16">
        <v>542520011</v>
      </c>
      <c r="F175" s="16">
        <v>6</v>
      </c>
      <c r="G175" s="18">
        <v>32.21</v>
      </c>
      <c r="H175" s="18" t="s">
        <v>13</v>
      </c>
      <c r="I175" s="18">
        <f t="shared" si="6"/>
        <v>193.26</v>
      </c>
    </row>
    <row r="176" spans="1:9" ht="44.25" customHeight="1" x14ac:dyDescent="0.2">
      <c r="A176" s="21">
        <v>3.13</v>
      </c>
      <c r="B176" s="19" t="s">
        <v>156</v>
      </c>
      <c r="C176" s="16" t="s">
        <v>13</v>
      </c>
      <c r="D176" s="16" t="s">
        <v>14</v>
      </c>
      <c r="E176" s="16">
        <v>542520011</v>
      </c>
      <c r="F176" s="16">
        <v>6</v>
      </c>
      <c r="G176" s="18">
        <v>8.6300000000000008</v>
      </c>
      <c r="H176" s="18" t="s">
        <v>13</v>
      </c>
      <c r="I176" s="18">
        <f t="shared" si="6"/>
        <v>51.78</v>
      </c>
    </row>
    <row r="177" spans="1:9" ht="44.25" customHeight="1" x14ac:dyDescent="0.2">
      <c r="A177" s="21">
        <v>3.14</v>
      </c>
      <c r="B177" s="19" t="s">
        <v>155</v>
      </c>
      <c r="C177" s="16" t="s">
        <v>13</v>
      </c>
      <c r="D177" s="16" t="s">
        <v>14</v>
      </c>
      <c r="E177" s="16">
        <v>542520011</v>
      </c>
      <c r="F177" s="16">
        <v>6</v>
      </c>
      <c r="G177" s="18">
        <v>5.95</v>
      </c>
      <c r="H177" s="18" t="s">
        <v>13</v>
      </c>
      <c r="I177" s="18">
        <f t="shared" si="6"/>
        <v>35.700000000000003</v>
      </c>
    </row>
    <row r="178" spans="1:9" ht="44.25" customHeight="1" x14ac:dyDescent="0.2">
      <c r="A178" s="21">
        <v>3.15</v>
      </c>
      <c r="B178" s="19" t="s">
        <v>154</v>
      </c>
      <c r="C178" s="16" t="s">
        <v>13</v>
      </c>
      <c r="D178" s="16" t="s">
        <v>33</v>
      </c>
      <c r="E178" s="16">
        <v>542520011</v>
      </c>
      <c r="F178" s="16">
        <v>6</v>
      </c>
      <c r="G178" s="18">
        <v>0.72</v>
      </c>
      <c r="H178" s="18" t="s">
        <v>13</v>
      </c>
      <c r="I178" s="18">
        <f t="shared" si="6"/>
        <v>4.32</v>
      </c>
    </row>
    <row r="179" spans="1:9" ht="44.25" customHeight="1" x14ac:dyDescent="0.2">
      <c r="A179" s="21">
        <v>3.16</v>
      </c>
      <c r="B179" s="19" t="s">
        <v>153</v>
      </c>
      <c r="C179" s="16" t="s">
        <v>13</v>
      </c>
      <c r="D179" s="16" t="s">
        <v>33</v>
      </c>
      <c r="E179" s="16">
        <v>542520011</v>
      </c>
      <c r="F179" s="16">
        <v>6</v>
      </c>
      <c r="G179" s="18">
        <v>0.82</v>
      </c>
      <c r="H179" s="18" t="s">
        <v>13</v>
      </c>
      <c r="I179" s="18">
        <f t="shared" si="6"/>
        <v>4.92</v>
      </c>
    </row>
    <row r="180" spans="1:9" ht="44.25" customHeight="1" x14ac:dyDescent="0.2">
      <c r="A180" s="21">
        <v>3.17</v>
      </c>
      <c r="B180" s="19" t="s">
        <v>152</v>
      </c>
      <c r="C180" s="16" t="s">
        <v>13</v>
      </c>
      <c r="D180" s="16" t="s">
        <v>33</v>
      </c>
      <c r="E180" s="16">
        <v>542520011</v>
      </c>
      <c r="F180" s="16">
        <v>6</v>
      </c>
      <c r="G180" s="18">
        <v>0.92</v>
      </c>
      <c r="H180" s="18" t="s">
        <v>13</v>
      </c>
      <c r="I180" s="18">
        <f t="shared" si="6"/>
        <v>5.52</v>
      </c>
    </row>
    <row r="181" spans="1:9" ht="44.25" customHeight="1" x14ac:dyDescent="0.2">
      <c r="A181" s="21">
        <v>3.18</v>
      </c>
      <c r="B181" s="19" t="s">
        <v>151</v>
      </c>
      <c r="C181" s="16" t="s">
        <v>13</v>
      </c>
      <c r="D181" s="16" t="s">
        <v>14</v>
      </c>
      <c r="E181" s="16">
        <v>542520011</v>
      </c>
      <c r="F181" s="16">
        <v>74</v>
      </c>
      <c r="G181" s="18">
        <v>6.14</v>
      </c>
      <c r="H181" s="18" t="s">
        <v>13</v>
      </c>
      <c r="I181" s="18">
        <f t="shared" si="6"/>
        <v>454.36</v>
      </c>
    </row>
    <row r="182" spans="1:9" ht="44.25" customHeight="1" x14ac:dyDescent="0.2">
      <c r="A182" s="21">
        <v>3.19</v>
      </c>
      <c r="B182" s="19" t="s">
        <v>150</v>
      </c>
      <c r="C182" s="16" t="s">
        <v>13</v>
      </c>
      <c r="D182" s="16" t="s">
        <v>33</v>
      </c>
      <c r="E182" s="16">
        <v>542520011</v>
      </c>
      <c r="F182" s="16">
        <v>6000</v>
      </c>
      <c r="G182" s="18">
        <v>0.35</v>
      </c>
      <c r="H182" s="18" t="s">
        <v>13</v>
      </c>
      <c r="I182" s="18">
        <f t="shared" si="6"/>
        <v>2100</v>
      </c>
    </row>
    <row r="183" spans="1:9" ht="44.25" customHeight="1" x14ac:dyDescent="0.2">
      <c r="A183" s="21">
        <v>3.2</v>
      </c>
      <c r="B183" s="19" t="s">
        <v>149</v>
      </c>
      <c r="C183" s="16" t="s">
        <v>13</v>
      </c>
      <c r="D183" s="16" t="s">
        <v>33</v>
      </c>
      <c r="E183" s="16">
        <v>542520011</v>
      </c>
      <c r="F183" s="16">
        <v>496</v>
      </c>
      <c r="G183" s="18">
        <v>0.28999999999999998</v>
      </c>
      <c r="H183" s="18" t="s">
        <v>13</v>
      </c>
      <c r="I183" s="18">
        <f t="shared" si="6"/>
        <v>143.84</v>
      </c>
    </row>
    <row r="184" spans="1:9" ht="44.25" customHeight="1" x14ac:dyDescent="0.2">
      <c r="A184" s="21">
        <v>3.21</v>
      </c>
      <c r="B184" s="19" t="s">
        <v>148</v>
      </c>
      <c r="C184" s="16" t="s">
        <v>13</v>
      </c>
      <c r="D184" s="16" t="s">
        <v>33</v>
      </c>
      <c r="E184" s="16">
        <v>542520011</v>
      </c>
      <c r="F184" s="16">
        <v>15</v>
      </c>
      <c r="G184" s="18">
        <v>0.45</v>
      </c>
      <c r="H184" s="18" t="s">
        <v>13</v>
      </c>
      <c r="I184" s="18">
        <f t="shared" si="6"/>
        <v>6.75</v>
      </c>
    </row>
    <row r="185" spans="1:9" ht="44.25" customHeight="1" x14ac:dyDescent="0.2">
      <c r="A185" s="21">
        <v>3.22</v>
      </c>
      <c r="B185" s="19" t="s">
        <v>147</v>
      </c>
      <c r="C185" s="16" t="s">
        <v>13</v>
      </c>
      <c r="D185" s="16" t="s">
        <v>33</v>
      </c>
      <c r="E185" s="16">
        <v>542520011</v>
      </c>
      <c r="F185" s="16">
        <v>15</v>
      </c>
      <c r="G185" s="18">
        <v>1.19</v>
      </c>
      <c r="H185" s="18" t="s">
        <v>13</v>
      </c>
      <c r="I185" s="18">
        <f t="shared" si="6"/>
        <v>17.850000000000001</v>
      </c>
    </row>
    <row r="186" spans="1:9" ht="44.25" customHeight="1" x14ac:dyDescent="0.2">
      <c r="A186" s="21">
        <v>3.23</v>
      </c>
      <c r="B186" s="19" t="s">
        <v>146</v>
      </c>
      <c r="C186" s="16" t="s">
        <v>13</v>
      </c>
      <c r="D186" s="16" t="s">
        <v>33</v>
      </c>
      <c r="E186" s="16">
        <v>542520011</v>
      </c>
      <c r="F186" s="16">
        <v>15</v>
      </c>
      <c r="G186" s="18">
        <v>1.64</v>
      </c>
      <c r="H186" s="18" t="s">
        <v>13</v>
      </c>
      <c r="I186" s="18">
        <f t="shared" si="6"/>
        <v>24.6</v>
      </c>
    </row>
    <row r="187" spans="1:9" ht="44.25" customHeight="1" x14ac:dyDescent="0.2">
      <c r="A187" s="21">
        <v>3.24</v>
      </c>
      <c r="B187" s="19" t="s">
        <v>145</v>
      </c>
      <c r="C187" s="16" t="s">
        <v>13</v>
      </c>
      <c r="D187" s="16" t="s">
        <v>144</v>
      </c>
      <c r="E187" s="16">
        <v>542520011</v>
      </c>
      <c r="F187" s="16">
        <v>6</v>
      </c>
      <c r="G187" s="18">
        <v>299.7</v>
      </c>
      <c r="H187" s="18" t="s">
        <v>13</v>
      </c>
      <c r="I187" s="18">
        <f t="shared" si="6"/>
        <v>1798.2</v>
      </c>
    </row>
    <row r="188" spans="1:9" ht="44.25" customHeight="1" x14ac:dyDescent="0.2">
      <c r="A188" s="21">
        <v>3.25</v>
      </c>
      <c r="B188" s="19" t="s">
        <v>143</v>
      </c>
      <c r="C188" s="16" t="s">
        <v>13</v>
      </c>
      <c r="D188" s="16" t="s">
        <v>14</v>
      </c>
      <c r="E188" s="16">
        <v>542520011</v>
      </c>
      <c r="F188" s="16">
        <v>2</v>
      </c>
      <c r="G188" s="18">
        <v>4.57</v>
      </c>
      <c r="H188" s="18" t="s">
        <v>13</v>
      </c>
      <c r="I188" s="18">
        <f t="shared" si="6"/>
        <v>9.14</v>
      </c>
    </row>
    <row r="189" spans="1:9" ht="44.25" customHeight="1" x14ac:dyDescent="0.2">
      <c r="A189" s="21">
        <v>3.26</v>
      </c>
      <c r="B189" s="19" t="s">
        <v>142</v>
      </c>
      <c r="C189" s="16" t="s">
        <v>13</v>
      </c>
      <c r="D189" s="16" t="s">
        <v>14</v>
      </c>
      <c r="E189" s="16">
        <v>542520011</v>
      </c>
      <c r="F189" s="16">
        <v>2</v>
      </c>
      <c r="G189" s="18">
        <v>9.4700000000000006</v>
      </c>
      <c r="H189" s="18" t="s">
        <v>13</v>
      </c>
      <c r="I189" s="18">
        <f t="shared" si="6"/>
        <v>18.940000000000001</v>
      </c>
    </row>
    <row r="190" spans="1:9" ht="44.25" customHeight="1" x14ac:dyDescent="0.2">
      <c r="A190" s="21">
        <v>3.27</v>
      </c>
      <c r="B190" s="19" t="s">
        <v>141</v>
      </c>
      <c r="C190" s="16" t="s">
        <v>13</v>
      </c>
      <c r="D190" s="16" t="s">
        <v>14</v>
      </c>
      <c r="E190" s="16">
        <v>542520011</v>
      </c>
      <c r="F190" s="16">
        <v>2</v>
      </c>
      <c r="G190" s="18">
        <v>11.06</v>
      </c>
      <c r="H190" s="18" t="s">
        <v>13</v>
      </c>
      <c r="I190" s="18">
        <f t="shared" si="6"/>
        <v>22.12</v>
      </c>
    </row>
    <row r="191" spans="1:9" ht="44.25" customHeight="1" x14ac:dyDescent="0.2">
      <c r="A191" s="21">
        <v>3.28</v>
      </c>
      <c r="B191" s="19" t="s">
        <v>140</v>
      </c>
      <c r="C191" s="16" t="s">
        <v>13</v>
      </c>
      <c r="D191" s="16" t="s">
        <v>14</v>
      </c>
      <c r="E191" s="16">
        <v>542520011</v>
      </c>
      <c r="F191" s="16">
        <v>2</v>
      </c>
      <c r="G191" s="18">
        <v>12.89</v>
      </c>
      <c r="H191" s="18" t="s">
        <v>13</v>
      </c>
      <c r="I191" s="18">
        <f t="shared" si="6"/>
        <v>25.78</v>
      </c>
    </row>
    <row r="192" spans="1:9" ht="44.25" customHeight="1" x14ac:dyDescent="0.2">
      <c r="A192" s="21">
        <v>3.29</v>
      </c>
      <c r="B192" s="19" t="s">
        <v>139</v>
      </c>
      <c r="C192" s="16" t="s">
        <v>13</v>
      </c>
      <c r="D192" s="16" t="s">
        <v>14</v>
      </c>
      <c r="E192" s="16">
        <v>542520011</v>
      </c>
      <c r="F192" s="16">
        <v>2</v>
      </c>
      <c r="G192" s="18">
        <v>10.15</v>
      </c>
      <c r="H192" s="18" t="s">
        <v>13</v>
      </c>
      <c r="I192" s="18">
        <f t="shared" si="6"/>
        <v>20.3</v>
      </c>
    </row>
    <row r="193" spans="1:9" ht="44.25" customHeight="1" x14ac:dyDescent="0.2">
      <c r="A193" s="21">
        <v>3.3</v>
      </c>
      <c r="B193" s="19" t="s">
        <v>138</v>
      </c>
      <c r="C193" s="16" t="s">
        <v>13</v>
      </c>
      <c r="D193" s="16" t="s">
        <v>14</v>
      </c>
      <c r="E193" s="16">
        <v>542520011</v>
      </c>
      <c r="F193" s="16">
        <v>1</v>
      </c>
      <c r="G193" s="18">
        <v>48.22</v>
      </c>
      <c r="H193" s="18" t="s">
        <v>13</v>
      </c>
      <c r="I193" s="18">
        <f t="shared" si="6"/>
        <v>48.22</v>
      </c>
    </row>
    <row r="194" spans="1:9" ht="44.25" customHeight="1" x14ac:dyDescent="0.2">
      <c r="A194" s="21">
        <v>3.31</v>
      </c>
      <c r="B194" s="19" t="s">
        <v>137</v>
      </c>
      <c r="C194" s="16" t="s">
        <v>13</v>
      </c>
      <c r="D194" s="16" t="s">
        <v>14</v>
      </c>
      <c r="E194" s="16">
        <v>542520011</v>
      </c>
      <c r="F194" s="16">
        <v>6</v>
      </c>
      <c r="G194" s="18">
        <v>17.23</v>
      </c>
      <c r="H194" s="18" t="s">
        <v>13</v>
      </c>
      <c r="I194" s="18">
        <f t="shared" si="6"/>
        <v>103.38</v>
      </c>
    </row>
    <row r="195" spans="1:9" ht="44.25" customHeight="1" x14ac:dyDescent="0.2">
      <c r="A195" s="21">
        <v>3.32</v>
      </c>
      <c r="B195" s="19" t="s">
        <v>136</v>
      </c>
      <c r="C195" s="16" t="s">
        <v>13</v>
      </c>
      <c r="D195" s="16" t="s">
        <v>14</v>
      </c>
      <c r="E195" s="16">
        <v>542520011</v>
      </c>
      <c r="F195" s="16">
        <v>6</v>
      </c>
      <c r="G195" s="18">
        <v>26.05</v>
      </c>
      <c r="H195" s="18" t="s">
        <v>13</v>
      </c>
      <c r="I195" s="18">
        <f t="shared" si="6"/>
        <v>156.30000000000001</v>
      </c>
    </row>
    <row r="196" spans="1:9" ht="44.25" customHeight="1" x14ac:dyDescent="0.2">
      <c r="A196" s="21">
        <v>3.33</v>
      </c>
      <c r="B196" s="19" t="s">
        <v>135</v>
      </c>
      <c r="C196" s="16" t="s">
        <v>13</v>
      </c>
      <c r="D196" s="16" t="s">
        <v>14</v>
      </c>
      <c r="E196" s="16">
        <v>542520011</v>
      </c>
      <c r="F196" s="16">
        <v>6</v>
      </c>
      <c r="G196" s="18">
        <v>26.05</v>
      </c>
      <c r="H196" s="18" t="s">
        <v>13</v>
      </c>
      <c r="I196" s="18">
        <f t="shared" ref="I196:I227" si="7">+TRUNC(ROUND(F196*(G196),2),2)</f>
        <v>156.30000000000001</v>
      </c>
    </row>
    <row r="197" spans="1:9" ht="44.25" customHeight="1" x14ac:dyDescent="0.2">
      <c r="A197" s="21">
        <v>3.34</v>
      </c>
      <c r="B197" s="19" t="s">
        <v>134</v>
      </c>
      <c r="C197" s="16" t="s">
        <v>13</v>
      </c>
      <c r="D197" s="16" t="s">
        <v>14</v>
      </c>
      <c r="E197" s="16">
        <v>542520011</v>
      </c>
      <c r="F197" s="16">
        <v>6</v>
      </c>
      <c r="G197" s="18">
        <v>4.5999999999999996</v>
      </c>
      <c r="H197" s="18" t="s">
        <v>13</v>
      </c>
      <c r="I197" s="18">
        <f t="shared" si="7"/>
        <v>27.6</v>
      </c>
    </row>
    <row r="198" spans="1:9" ht="44.25" customHeight="1" x14ac:dyDescent="0.2">
      <c r="A198" s="21">
        <v>3.35</v>
      </c>
      <c r="B198" s="19" t="s">
        <v>133</v>
      </c>
      <c r="C198" s="16" t="s">
        <v>13</v>
      </c>
      <c r="D198" s="16" t="s">
        <v>14</v>
      </c>
      <c r="E198" s="16">
        <v>542520011</v>
      </c>
      <c r="F198" s="16">
        <v>6</v>
      </c>
      <c r="G198" s="18">
        <v>4.51</v>
      </c>
      <c r="H198" s="18" t="s">
        <v>13</v>
      </c>
      <c r="I198" s="18">
        <f t="shared" si="7"/>
        <v>27.06</v>
      </c>
    </row>
    <row r="199" spans="1:9" ht="44.25" customHeight="1" x14ac:dyDescent="0.2">
      <c r="A199" s="21">
        <v>3.36</v>
      </c>
      <c r="B199" s="19" t="s">
        <v>132</v>
      </c>
      <c r="C199" s="16" t="s">
        <v>13</v>
      </c>
      <c r="D199" s="16" t="s">
        <v>14</v>
      </c>
      <c r="E199" s="16">
        <v>542520011</v>
      </c>
      <c r="F199" s="16">
        <v>6</v>
      </c>
      <c r="G199" s="18">
        <v>4.51</v>
      </c>
      <c r="H199" s="18" t="s">
        <v>13</v>
      </c>
      <c r="I199" s="18">
        <f t="shared" si="7"/>
        <v>27.06</v>
      </c>
    </row>
    <row r="200" spans="1:9" ht="44.25" customHeight="1" x14ac:dyDescent="0.2">
      <c r="A200" s="21">
        <v>3.37</v>
      </c>
      <c r="B200" s="19" t="s">
        <v>131</v>
      </c>
      <c r="C200" s="16" t="s">
        <v>13</v>
      </c>
      <c r="D200" s="16" t="s">
        <v>14</v>
      </c>
      <c r="E200" s="16">
        <v>542520011</v>
      </c>
      <c r="F200" s="16">
        <v>6</v>
      </c>
      <c r="G200" s="18">
        <v>7.62</v>
      </c>
      <c r="H200" s="18" t="s">
        <v>13</v>
      </c>
      <c r="I200" s="18">
        <f t="shared" si="7"/>
        <v>45.72</v>
      </c>
    </row>
    <row r="201" spans="1:9" ht="44.25" customHeight="1" x14ac:dyDescent="0.2">
      <c r="A201" s="21">
        <v>3.38</v>
      </c>
      <c r="B201" s="19" t="s">
        <v>130</v>
      </c>
      <c r="C201" s="16" t="s">
        <v>13</v>
      </c>
      <c r="D201" s="16" t="s">
        <v>14</v>
      </c>
      <c r="E201" s="16">
        <v>542520011</v>
      </c>
      <c r="F201" s="16">
        <v>6</v>
      </c>
      <c r="G201" s="18">
        <v>7.62</v>
      </c>
      <c r="H201" s="18" t="s">
        <v>13</v>
      </c>
      <c r="I201" s="18">
        <f t="shared" si="7"/>
        <v>45.72</v>
      </c>
    </row>
    <row r="202" spans="1:9" ht="44.25" customHeight="1" x14ac:dyDescent="0.2">
      <c r="A202" s="21">
        <v>3.39</v>
      </c>
      <c r="B202" s="19" t="s">
        <v>129</v>
      </c>
      <c r="C202" s="16" t="s">
        <v>13</v>
      </c>
      <c r="D202" s="16" t="s">
        <v>14</v>
      </c>
      <c r="E202" s="16">
        <v>542520011</v>
      </c>
      <c r="F202" s="16">
        <v>6</v>
      </c>
      <c r="G202" s="18">
        <v>7.8</v>
      </c>
      <c r="H202" s="18" t="s">
        <v>13</v>
      </c>
      <c r="I202" s="18">
        <f t="shared" si="7"/>
        <v>46.8</v>
      </c>
    </row>
    <row r="203" spans="1:9" ht="44.25" customHeight="1" x14ac:dyDescent="0.2">
      <c r="A203" s="21">
        <v>3.4</v>
      </c>
      <c r="B203" s="19" t="s">
        <v>128</v>
      </c>
      <c r="C203" s="16" t="s">
        <v>13</v>
      </c>
      <c r="D203" s="16" t="s">
        <v>14</v>
      </c>
      <c r="E203" s="16">
        <v>542520011</v>
      </c>
      <c r="F203" s="16">
        <v>6</v>
      </c>
      <c r="G203" s="18">
        <v>42.89</v>
      </c>
      <c r="H203" s="18" t="s">
        <v>13</v>
      </c>
      <c r="I203" s="18">
        <f t="shared" si="7"/>
        <v>257.33999999999997</v>
      </c>
    </row>
    <row r="204" spans="1:9" ht="44.25" customHeight="1" x14ac:dyDescent="0.2">
      <c r="A204" s="21">
        <v>3.41</v>
      </c>
      <c r="B204" s="19" t="s">
        <v>127</v>
      </c>
      <c r="C204" s="16" t="s">
        <v>13</v>
      </c>
      <c r="D204" s="16" t="s">
        <v>14</v>
      </c>
      <c r="E204" s="16">
        <v>542520011</v>
      </c>
      <c r="F204" s="16">
        <v>6</v>
      </c>
      <c r="G204" s="18">
        <v>11.47</v>
      </c>
      <c r="H204" s="18" t="s">
        <v>13</v>
      </c>
      <c r="I204" s="18">
        <f t="shared" si="7"/>
        <v>68.819999999999993</v>
      </c>
    </row>
    <row r="205" spans="1:9" ht="44.25" customHeight="1" x14ac:dyDescent="0.2">
      <c r="A205" s="21">
        <v>3.42</v>
      </c>
      <c r="B205" s="19" t="s">
        <v>126</v>
      </c>
      <c r="C205" s="16" t="s">
        <v>13</v>
      </c>
      <c r="D205" s="16" t="s">
        <v>14</v>
      </c>
      <c r="E205" s="16">
        <v>542520011</v>
      </c>
      <c r="F205" s="16">
        <v>6</v>
      </c>
      <c r="G205" s="18">
        <v>15.47</v>
      </c>
      <c r="H205" s="18" t="s">
        <v>13</v>
      </c>
      <c r="I205" s="18">
        <f t="shared" si="7"/>
        <v>92.82</v>
      </c>
    </row>
    <row r="206" spans="1:9" ht="44.25" customHeight="1" x14ac:dyDescent="0.2">
      <c r="A206" s="21">
        <v>3.43</v>
      </c>
      <c r="B206" s="19" t="s">
        <v>125</v>
      </c>
      <c r="C206" s="16" t="s">
        <v>13</v>
      </c>
      <c r="D206" s="16" t="s">
        <v>14</v>
      </c>
      <c r="E206" s="16">
        <v>542520011</v>
      </c>
      <c r="F206" s="16">
        <v>6</v>
      </c>
      <c r="G206" s="18">
        <v>21.83</v>
      </c>
      <c r="H206" s="18" t="s">
        <v>13</v>
      </c>
      <c r="I206" s="18">
        <f t="shared" si="7"/>
        <v>130.97999999999999</v>
      </c>
    </row>
    <row r="207" spans="1:9" ht="44.25" customHeight="1" x14ac:dyDescent="0.2">
      <c r="A207" s="21">
        <v>3.44</v>
      </c>
      <c r="B207" s="19" t="s">
        <v>124</v>
      </c>
      <c r="C207" s="16" t="s">
        <v>13</v>
      </c>
      <c r="D207" s="16" t="s">
        <v>14</v>
      </c>
      <c r="E207" s="16">
        <v>542520011</v>
      </c>
      <c r="F207" s="16">
        <v>6</v>
      </c>
      <c r="G207" s="18">
        <v>21.83</v>
      </c>
      <c r="H207" s="18" t="s">
        <v>13</v>
      </c>
      <c r="I207" s="18">
        <f t="shared" si="7"/>
        <v>130.97999999999999</v>
      </c>
    </row>
    <row r="208" spans="1:9" ht="44.25" customHeight="1" x14ac:dyDescent="0.2">
      <c r="A208" s="21">
        <v>3.45</v>
      </c>
      <c r="B208" s="19" t="s">
        <v>123</v>
      </c>
      <c r="C208" s="16" t="s">
        <v>13</v>
      </c>
      <c r="D208" s="16" t="s">
        <v>14</v>
      </c>
      <c r="E208" s="16">
        <v>542520011</v>
      </c>
      <c r="F208" s="16">
        <v>6</v>
      </c>
      <c r="G208" s="18">
        <v>17.97</v>
      </c>
      <c r="H208" s="18" t="s">
        <v>13</v>
      </c>
      <c r="I208" s="18">
        <f t="shared" si="7"/>
        <v>107.82</v>
      </c>
    </row>
    <row r="209" spans="1:9" ht="44.25" customHeight="1" x14ac:dyDescent="0.2">
      <c r="A209" s="21">
        <v>3.46</v>
      </c>
      <c r="B209" s="19" t="s">
        <v>122</v>
      </c>
      <c r="C209" s="16" t="s">
        <v>13</v>
      </c>
      <c r="D209" s="16" t="s">
        <v>14</v>
      </c>
      <c r="E209" s="16">
        <v>542520011</v>
      </c>
      <c r="F209" s="16">
        <v>6</v>
      </c>
      <c r="G209" s="18">
        <v>21.83</v>
      </c>
      <c r="H209" s="18" t="s">
        <v>13</v>
      </c>
      <c r="I209" s="18">
        <f t="shared" si="7"/>
        <v>130.97999999999999</v>
      </c>
    </row>
    <row r="210" spans="1:9" ht="44.25" customHeight="1" x14ac:dyDescent="0.2">
      <c r="A210" s="21">
        <v>3.47</v>
      </c>
      <c r="B210" s="19" t="s">
        <v>121</v>
      </c>
      <c r="C210" s="16" t="s">
        <v>13</v>
      </c>
      <c r="D210" s="16" t="s">
        <v>14</v>
      </c>
      <c r="E210" s="16">
        <v>542520011</v>
      </c>
      <c r="F210" s="16">
        <v>6</v>
      </c>
      <c r="G210" s="18">
        <v>26.05</v>
      </c>
      <c r="H210" s="18" t="s">
        <v>13</v>
      </c>
      <c r="I210" s="18">
        <f t="shared" si="7"/>
        <v>156.30000000000001</v>
      </c>
    </row>
    <row r="211" spans="1:9" ht="44.25" customHeight="1" x14ac:dyDescent="0.2">
      <c r="A211" s="21">
        <v>3.48</v>
      </c>
      <c r="B211" s="19" t="s">
        <v>120</v>
      </c>
      <c r="C211" s="16" t="s">
        <v>13</v>
      </c>
      <c r="D211" s="16" t="s">
        <v>14</v>
      </c>
      <c r="E211" s="16">
        <v>542520011</v>
      </c>
      <c r="F211" s="16">
        <v>6</v>
      </c>
      <c r="G211" s="18">
        <v>26.05</v>
      </c>
      <c r="H211" s="18" t="s">
        <v>13</v>
      </c>
      <c r="I211" s="18">
        <f t="shared" si="7"/>
        <v>156.30000000000001</v>
      </c>
    </row>
    <row r="212" spans="1:9" ht="44.25" customHeight="1" x14ac:dyDescent="0.2">
      <c r="A212" s="21">
        <v>3.49</v>
      </c>
      <c r="B212" s="19" t="s">
        <v>119</v>
      </c>
      <c r="C212" s="16" t="s">
        <v>13</v>
      </c>
      <c r="D212" s="16" t="s">
        <v>14</v>
      </c>
      <c r="E212" s="16">
        <v>542520011</v>
      </c>
      <c r="F212" s="16">
        <v>6</v>
      </c>
      <c r="G212" s="18">
        <v>17.23</v>
      </c>
      <c r="H212" s="18" t="s">
        <v>13</v>
      </c>
      <c r="I212" s="18">
        <f t="shared" si="7"/>
        <v>103.38</v>
      </c>
    </row>
    <row r="213" spans="1:9" ht="44.25" customHeight="1" x14ac:dyDescent="0.2">
      <c r="A213" s="21">
        <v>3.5</v>
      </c>
      <c r="B213" s="19" t="s">
        <v>118</v>
      </c>
      <c r="C213" s="16" t="s">
        <v>13</v>
      </c>
      <c r="D213" s="16" t="s">
        <v>14</v>
      </c>
      <c r="E213" s="16">
        <v>542520011</v>
      </c>
      <c r="F213" s="16">
        <v>6</v>
      </c>
      <c r="G213" s="18">
        <v>26.05</v>
      </c>
      <c r="H213" s="18" t="s">
        <v>13</v>
      </c>
      <c r="I213" s="18">
        <f t="shared" si="7"/>
        <v>156.30000000000001</v>
      </c>
    </row>
    <row r="214" spans="1:9" ht="44.25" customHeight="1" x14ac:dyDescent="0.2">
      <c r="A214" s="21">
        <v>3.51</v>
      </c>
      <c r="B214" s="19" t="s">
        <v>117</v>
      </c>
      <c r="C214" s="16" t="s">
        <v>13</v>
      </c>
      <c r="D214" s="16" t="s">
        <v>14</v>
      </c>
      <c r="E214" s="16">
        <v>542520011</v>
      </c>
      <c r="F214" s="16">
        <v>6</v>
      </c>
      <c r="G214" s="18">
        <v>26.05</v>
      </c>
      <c r="H214" s="18" t="s">
        <v>13</v>
      </c>
      <c r="I214" s="18">
        <f t="shared" si="7"/>
        <v>156.30000000000001</v>
      </c>
    </row>
    <row r="215" spans="1:9" ht="44.25" customHeight="1" x14ac:dyDescent="0.2">
      <c r="A215" s="21">
        <v>3.52</v>
      </c>
      <c r="B215" s="19" t="s">
        <v>116</v>
      </c>
      <c r="C215" s="16" t="s">
        <v>13</v>
      </c>
      <c r="D215" s="16" t="s">
        <v>14</v>
      </c>
      <c r="E215" s="16">
        <v>542520011</v>
      </c>
      <c r="F215" s="16">
        <v>5</v>
      </c>
      <c r="G215" s="18">
        <v>12.89</v>
      </c>
      <c r="H215" s="18" t="s">
        <v>13</v>
      </c>
      <c r="I215" s="18">
        <f t="shared" si="7"/>
        <v>64.45</v>
      </c>
    </row>
    <row r="216" spans="1:9" ht="44.25" customHeight="1" x14ac:dyDescent="0.2">
      <c r="A216" s="21">
        <v>3.53</v>
      </c>
      <c r="B216" s="19" t="s">
        <v>115</v>
      </c>
      <c r="C216" s="16" t="s">
        <v>13</v>
      </c>
      <c r="D216" s="16" t="s">
        <v>14</v>
      </c>
      <c r="E216" s="16">
        <v>542520011</v>
      </c>
      <c r="F216" s="16">
        <v>6</v>
      </c>
      <c r="G216" s="18">
        <v>24.59</v>
      </c>
      <c r="H216" s="18" t="s">
        <v>13</v>
      </c>
      <c r="I216" s="18">
        <f t="shared" si="7"/>
        <v>147.54</v>
      </c>
    </row>
    <row r="217" spans="1:9" ht="44.25" customHeight="1" x14ac:dyDescent="0.2">
      <c r="A217" s="21">
        <v>3.54</v>
      </c>
      <c r="B217" s="19" t="s">
        <v>114</v>
      </c>
      <c r="C217" s="16" t="s">
        <v>13</v>
      </c>
      <c r="D217" s="16" t="s">
        <v>14</v>
      </c>
      <c r="E217" s="16">
        <v>542520011</v>
      </c>
      <c r="F217" s="16">
        <v>3</v>
      </c>
      <c r="G217" s="18">
        <v>9.23</v>
      </c>
      <c r="H217" s="18" t="s">
        <v>13</v>
      </c>
      <c r="I217" s="18">
        <f t="shared" si="7"/>
        <v>27.69</v>
      </c>
    </row>
    <row r="218" spans="1:9" ht="44.25" customHeight="1" x14ac:dyDescent="0.2">
      <c r="A218" s="21">
        <v>3.55</v>
      </c>
      <c r="B218" s="19" t="s">
        <v>113</v>
      </c>
      <c r="C218" s="16" t="s">
        <v>13</v>
      </c>
      <c r="D218" s="16" t="s">
        <v>14</v>
      </c>
      <c r="E218" s="16">
        <v>542520011</v>
      </c>
      <c r="F218" s="16">
        <v>3</v>
      </c>
      <c r="G218" s="18">
        <v>11.97</v>
      </c>
      <c r="H218" s="18" t="s">
        <v>13</v>
      </c>
      <c r="I218" s="18">
        <f t="shared" si="7"/>
        <v>35.909999999999997</v>
      </c>
    </row>
    <row r="219" spans="1:9" ht="44.25" customHeight="1" x14ac:dyDescent="0.2">
      <c r="A219" s="21">
        <v>3.56</v>
      </c>
      <c r="B219" s="19" t="s">
        <v>112</v>
      </c>
      <c r="C219" s="16" t="s">
        <v>13</v>
      </c>
      <c r="D219" s="16" t="s">
        <v>14</v>
      </c>
      <c r="E219" s="16">
        <v>542520011</v>
      </c>
      <c r="F219" s="16">
        <v>5</v>
      </c>
      <c r="G219" s="18">
        <v>11.06</v>
      </c>
      <c r="H219" s="18" t="s">
        <v>13</v>
      </c>
      <c r="I219" s="18">
        <f t="shared" si="7"/>
        <v>55.3</v>
      </c>
    </row>
    <row r="220" spans="1:9" ht="44.25" customHeight="1" x14ac:dyDescent="0.2">
      <c r="A220" s="21">
        <v>3.57</v>
      </c>
      <c r="B220" s="19" t="s">
        <v>111</v>
      </c>
      <c r="C220" s="16" t="s">
        <v>13</v>
      </c>
      <c r="D220" s="16" t="s">
        <v>14</v>
      </c>
      <c r="E220" s="16">
        <v>542520011</v>
      </c>
      <c r="F220" s="16">
        <v>4</v>
      </c>
      <c r="G220" s="18">
        <v>4.51</v>
      </c>
      <c r="H220" s="18" t="s">
        <v>13</v>
      </c>
      <c r="I220" s="18">
        <f t="shared" si="7"/>
        <v>18.04</v>
      </c>
    </row>
    <row r="221" spans="1:9" ht="44.25" customHeight="1" x14ac:dyDescent="0.2">
      <c r="A221" s="21">
        <v>3.58</v>
      </c>
      <c r="B221" s="19" t="s">
        <v>110</v>
      </c>
      <c r="C221" s="16" t="s">
        <v>13</v>
      </c>
      <c r="D221" s="16" t="s">
        <v>14</v>
      </c>
      <c r="E221" s="16">
        <v>542520011</v>
      </c>
      <c r="F221" s="16">
        <v>2</v>
      </c>
      <c r="G221" s="18">
        <v>2.42</v>
      </c>
      <c r="H221" s="18" t="s">
        <v>13</v>
      </c>
      <c r="I221" s="18">
        <f t="shared" si="7"/>
        <v>4.84</v>
      </c>
    </row>
    <row r="222" spans="1:9" ht="44.25" customHeight="1" x14ac:dyDescent="0.2">
      <c r="A222" s="21">
        <v>3.59</v>
      </c>
      <c r="B222" s="19" t="s">
        <v>109</v>
      </c>
      <c r="C222" s="16" t="s">
        <v>13</v>
      </c>
      <c r="D222" s="16" t="s">
        <v>14</v>
      </c>
      <c r="E222" s="16">
        <v>542520011</v>
      </c>
      <c r="F222" s="16">
        <v>2</v>
      </c>
      <c r="G222" s="18">
        <v>13.81</v>
      </c>
      <c r="H222" s="18" t="s">
        <v>13</v>
      </c>
      <c r="I222" s="18">
        <f t="shared" si="7"/>
        <v>27.62</v>
      </c>
    </row>
    <row r="223" spans="1:9" ht="44.25" customHeight="1" x14ac:dyDescent="0.2">
      <c r="A223" s="21">
        <v>3.6</v>
      </c>
      <c r="B223" s="19" t="s">
        <v>108</v>
      </c>
      <c r="C223" s="16" t="s">
        <v>13</v>
      </c>
      <c r="D223" s="16" t="s">
        <v>14</v>
      </c>
      <c r="E223" s="16">
        <v>542520011</v>
      </c>
      <c r="F223" s="16">
        <v>6</v>
      </c>
      <c r="G223" s="18">
        <v>7.59</v>
      </c>
      <c r="H223" s="18" t="s">
        <v>13</v>
      </c>
      <c r="I223" s="18">
        <f t="shared" si="7"/>
        <v>45.54</v>
      </c>
    </row>
    <row r="224" spans="1:9" ht="44.25" customHeight="1" x14ac:dyDescent="0.2">
      <c r="A224" s="21">
        <v>3.61</v>
      </c>
      <c r="B224" s="19" t="s">
        <v>107</v>
      </c>
      <c r="C224" s="16" t="s">
        <v>13</v>
      </c>
      <c r="D224" s="16" t="s">
        <v>14</v>
      </c>
      <c r="E224" s="16">
        <v>542520011</v>
      </c>
      <c r="F224" s="16">
        <v>2</v>
      </c>
      <c r="G224" s="18">
        <v>14.93</v>
      </c>
      <c r="H224" s="18" t="s">
        <v>13</v>
      </c>
      <c r="I224" s="18">
        <f t="shared" si="7"/>
        <v>29.86</v>
      </c>
    </row>
    <row r="225" spans="1:9" ht="44.25" customHeight="1" x14ac:dyDescent="0.2">
      <c r="A225" s="21">
        <v>3.62</v>
      </c>
      <c r="B225" s="19" t="s">
        <v>106</v>
      </c>
      <c r="C225" s="16" t="s">
        <v>13</v>
      </c>
      <c r="D225" s="16" t="s">
        <v>14</v>
      </c>
      <c r="E225" s="16">
        <v>542520011</v>
      </c>
      <c r="F225" s="16">
        <v>7</v>
      </c>
      <c r="G225" s="18">
        <v>48.38</v>
      </c>
      <c r="H225" s="18" t="s">
        <v>13</v>
      </c>
      <c r="I225" s="18">
        <f t="shared" si="7"/>
        <v>338.66</v>
      </c>
    </row>
    <row r="226" spans="1:9" ht="44.25" customHeight="1" x14ac:dyDescent="0.2">
      <c r="A226" s="21">
        <v>3.63</v>
      </c>
      <c r="B226" s="19" t="s">
        <v>105</v>
      </c>
      <c r="C226" s="16" t="s">
        <v>13</v>
      </c>
      <c r="D226" s="16" t="s">
        <v>14</v>
      </c>
      <c r="E226" s="16">
        <v>542520011</v>
      </c>
      <c r="F226" s="16">
        <v>6</v>
      </c>
      <c r="G226" s="18">
        <v>14.56</v>
      </c>
      <c r="H226" s="18" t="s">
        <v>13</v>
      </c>
      <c r="I226" s="18">
        <f t="shared" si="7"/>
        <v>87.36</v>
      </c>
    </row>
    <row r="227" spans="1:9" ht="44.25" customHeight="1" x14ac:dyDescent="0.2">
      <c r="A227" s="21">
        <v>3.64</v>
      </c>
      <c r="B227" s="19" t="s">
        <v>104</v>
      </c>
      <c r="C227" s="16" t="s">
        <v>13</v>
      </c>
      <c r="D227" s="16" t="s">
        <v>14</v>
      </c>
      <c r="E227" s="16">
        <v>542520011</v>
      </c>
      <c r="F227" s="16">
        <v>101</v>
      </c>
      <c r="G227" s="18">
        <v>8.6300000000000008</v>
      </c>
      <c r="H227" s="18" t="s">
        <v>13</v>
      </c>
      <c r="I227" s="18">
        <f t="shared" si="7"/>
        <v>871.63</v>
      </c>
    </row>
    <row r="228" spans="1:9" ht="44.25" customHeight="1" x14ac:dyDescent="0.2">
      <c r="A228" s="21">
        <v>3.65</v>
      </c>
      <c r="B228" s="19" t="s">
        <v>103</v>
      </c>
      <c r="C228" s="16" t="s">
        <v>13</v>
      </c>
      <c r="D228" s="16" t="s">
        <v>14</v>
      </c>
      <c r="E228" s="16">
        <v>542520011</v>
      </c>
      <c r="F228" s="16">
        <v>2</v>
      </c>
      <c r="G228" s="18">
        <v>73.64</v>
      </c>
      <c r="H228" s="18" t="s">
        <v>13</v>
      </c>
      <c r="I228" s="18">
        <f t="shared" ref="I228:I259" si="8">+TRUNC(ROUND(F228*(G228),2),2)</f>
        <v>147.28</v>
      </c>
    </row>
    <row r="229" spans="1:9" ht="44.25" customHeight="1" x14ac:dyDescent="0.2">
      <c r="A229" s="21">
        <v>3.66</v>
      </c>
      <c r="B229" s="19" t="s">
        <v>102</v>
      </c>
      <c r="C229" s="16" t="s">
        <v>13</v>
      </c>
      <c r="D229" s="16" t="s">
        <v>14</v>
      </c>
      <c r="E229" s="16">
        <v>542520011</v>
      </c>
      <c r="F229" s="16">
        <v>2</v>
      </c>
      <c r="G229" s="18">
        <v>55.03</v>
      </c>
      <c r="H229" s="18" t="s">
        <v>13</v>
      </c>
      <c r="I229" s="18">
        <f t="shared" si="8"/>
        <v>110.06</v>
      </c>
    </row>
    <row r="230" spans="1:9" ht="44.25" customHeight="1" x14ac:dyDescent="0.2">
      <c r="A230" s="21">
        <v>3.67</v>
      </c>
      <c r="B230" s="19" t="s">
        <v>101</v>
      </c>
      <c r="C230" s="16" t="s">
        <v>13</v>
      </c>
      <c r="D230" s="16" t="s">
        <v>14</v>
      </c>
      <c r="E230" s="16">
        <v>542520011</v>
      </c>
      <c r="F230" s="16">
        <v>2</v>
      </c>
      <c r="G230" s="18">
        <v>123.64</v>
      </c>
      <c r="H230" s="18" t="s">
        <v>13</v>
      </c>
      <c r="I230" s="18">
        <f t="shared" si="8"/>
        <v>247.28</v>
      </c>
    </row>
    <row r="231" spans="1:9" ht="44.25" customHeight="1" x14ac:dyDescent="0.2">
      <c r="A231" s="21">
        <v>3.68</v>
      </c>
      <c r="B231" s="19" t="s">
        <v>100</v>
      </c>
      <c r="C231" s="16" t="s">
        <v>13</v>
      </c>
      <c r="D231" s="16" t="s">
        <v>14</v>
      </c>
      <c r="E231" s="16">
        <v>542520011</v>
      </c>
      <c r="F231" s="16">
        <v>2</v>
      </c>
      <c r="G231" s="18">
        <v>105.03</v>
      </c>
      <c r="H231" s="18" t="s">
        <v>13</v>
      </c>
      <c r="I231" s="18">
        <f t="shared" si="8"/>
        <v>210.06</v>
      </c>
    </row>
    <row r="232" spans="1:9" ht="44.25" customHeight="1" x14ac:dyDescent="0.2">
      <c r="A232" s="21">
        <v>3.85</v>
      </c>
      <c r="B232" s="19" t="s">
        <v>99</v>
      </c>
      <c r="C232" s="16" t="s">
        <v>13</v>
      </c>
      <c r="D232" s="16" t="s">
        <v>14</v>
      </c>
      <c r="E232" s="16">
        <v>542520011</v>
      </c>
      <c r="F232" s="16">
        <v>6</v>
      </c>
      <c r="G232" s="18">
        <v>38.450000000000003</v>
      </c>
      <c r="H232" s="18" t="s">
        <v>13</v>
      </c>
      <c r="I232" s="18">
        <f t="shared" si="8"/>
        <v>230.7</v>
      </c>
    </row>
    <row r="233" spans="1:9" ht="44.25" customHeight="1" x14ac:dyDescent="0.2">
      <c r="A233" s="21">
        <v>3.86</v>
      </c>
      <c r="B233" s="19" t="s">
        <v>98</v>
      </c>
      <c r="C233" s="16" t="s">
        <v>13</v>
      </c>
      <c r="D233" s="16" t="s">
        <v>14</v>
      </c>
      <c r="E233" s="16">
        <v>542520011</v>
      </c>
      <c r="F233" s="16">
        <v>6</v>
      </c>
      <c r="G233" s="18">
        <v>35.700000000000003</v>
      </c>
      <c r="H233" s="18" t="s">
        <v>13</v>
      </c>
      <c r="I233" s="18">
        <f t="shared" si="8"/>
        <v>214.2</v>
      </c>
    </row>
    <row r="234" spans="1:9" ht="44.25" customHeight="1" x14ac:dyDescent="0.2">
      <c r="A234" s="21">
        <v>3.87</v>
      </c>
      <c r="B234" s="19" t="s">
        <v>97</v>
      </c>
      <c r="C234" s="16" t="s">
        <v>13</v>
      </c>
      <c r="D234" s="16" t="s">
        <v>14</v>
      </c>
      <c r="E234" s="16">
        <v>542520011</v>
      </c>
      <c r="F234" s="16">
        <v>6</v>
      </c>
      <c r="G234" s="18">
        <v>42</v>
      </c>
      <c r="H234" s="18" t="s">
        <v>13</v>
      </c>
      <c r="I234" s="18">
        <f t="shared" si="8"/>
        <v>252</v>
      </c>
    </row>
    <row r="235" spans="1:9" ht="44.25" customHeight="1" x14ac:dyDescent="0.2">
      <c r="A235" s="21">
        <v>3.88</v>
      </c>
      <c r="B235" s="19" t="s">
        <v>96</v>
      </c>
      <c r="C235" s="16" t="s">
        <v>13</v>
      </c>
      <c r="D235" s="16" t="s">
        <v>14</v>
      </c>
      <c r="E235" s="16">
        <v>542520011</v>
      </c>
      <c r="F235" s="16">
        <v>6</v>
      </c>
      <c r="G235" s="18">
        <v>30.7</v>
      </c>
      <c r="H235" s="18" t="s">
        <v>13</v>
      </c>
      <c r="I235" s="18">
        <f t="shared" si="8"/>
        <v>184.2</v>
      </c>
    </row>
    <row r="236" spans="1:9" ht="44.25" customHeight="1" x14ac:dyDescent="0.2">
      <c r="A236" s="21">
        <v>3.89</v>
      </c>
      <c r="B236" s="19" t="s">
        <v>95</v>
      </c>
      <c r="C236" s="16" t="s">
        <v>13</v>
      </c>
      <c r="D236" s="16" t="s">
        <v>14</v>
      </c>
      <c r="E236" s="16">
        <v>542520011</v>
      </c>
      <c r="F236" s="16">
        <v>6</v>
      </c>
      <c r="G236" s="18">
        <v>37</v>
      </c>
      <c r="H236" s="18" t="s">
        <v>13</v>
      </c>
      <c r="I236" s="18">
        <f t="shared" si="8"/>
        <v>222</v>
      </c>
    </row>
    <row r="237" spans="1:9" ht="44.25" customHeight="1" x14ac:dyDescent="0.2">
      <c r="A237" s="21">
        <v>3.9</v>
      </c>
      <c r="B237" s="19" t="s">
        <v>94</v>
      </c>
      <c r="C237" s="16" t="s">
        <v>13</v>
      </c>
      <c r="D237" s="16" t="s">
        <v>14</v>
      </c>
      <c r="E237" s="16">
        <v>542520011</v>
      </c>
      <c r="F237" s="16">
        <v>2</v>
      </c>
      <c r="G237" s="18">
        <v>14.81</v>
      </c>
      <c r="H237" s="18" t="s">
        <v>13</v>
      </c>
      <c r="I237" s="18">
        <f t="shared" si="8"/>
        <v>29.62</v>
      </c>
    </row>
    <row r="238" spans="1:9" ht="44.25" customHeight="1" x14ac:dyDescent="0.2">
      <c r="A238" s="21">
        <v>3.91</v>
      </c>
      <c r="B238" s="19" t="s">
        <v>93</v>
      </c>
      <c r="C238" s="16" t="s">
        <v>13</v>
      </c>
      <c r="D238" s="16" t="s">
        <v>14</v>
      </c>
      <c r="E238" s="16">
        <v>542520011</v>
      </c>
      <c r="F238" s="16">
        <v>2</v>
      </c>
      <c r="G238" s="18">
        <v>11.64</v>
      </c>
      <c r="H238" s="18" t="s">
        <v>13</v>
      </c>
      <c r="I238" s="18">
        <f t="shared" si="8"/>
        <v>23.28</v>
      </c>
    </row>
    <row r="239" spans="1:9" ht="44.25" customHeight="1" x14ac:dyDescent="0.2">
      <c r="A239" s="21">
        <v>3.92</v>
      </c>
      <c r="B239" s="19" t="s">
        <v>92</v>
      </c>
      <c r="C239" s="16" t="s">
        <v>13</v>
      </c>
      <c r="D239" s="16" t="s">
        <v>14</v>
      </c>
      <c r="E239" s="16">
        <v>542520011</v>
      </c>
      <c r="F239" s="16">
        <v>2</v>
      </c>
      <c r="G239" s="18">
        <v>12.48</v>
      </c>
      <c r="H239" s="18" t="s">
        <v>13</v>
      </c>
      <c r="I239" s="18">
        <f t="shared" si="8"/>
        <v>24.96</v>
      </c>
    </row>
    <row r="240" spans="1:9" ht="44.25" customHeight="1" x14ac:dyDescent="0.2">
      <c r="A240" s="21">
        <v>3.93</v>
      </c>
      <c r="B240" s="19" t="s">
        <v>91</v>
      </c>
      <c r="C240" s="16" t="s">
        <v>13</v>
      </c>
      <c r="D240" s="16" t="s">
        <v>14</v>
      </c>
      <c r="E240" s="16">
        <v>542520011</v>
      </c>
      <c r="F240" s="16">
        <v>2</v>
      </c>
      <c r="G240" s="18">
        <v>13.15</v>
      </c>
      <c r="H240" s="18" t="s">
        <v>13</v>
      </c>
      <c r="I240" s="18">
        <f t="shared" si="8"/>
        <v>26.3</v>
      </c>
    </row>
    <row r="241" spans="1:9" ht="44.25" customHeight="1" x14ac:dyDescent="0.2">
      <c r="A241" s="21">
        <v>3.94</v>
      </c>
      <c r="B241" s="19" t="s">
        <v>90</v>
      </c>
      <c r="C241" s="16" t="s">
        <v>13</v>
      </c>
      <c r="D241" s="16" t="s">
        <v>14</v>
      </c>
      <c r="E241" s="16">
        <v>542520011</v>
      </c>
      <c r="F241" s="16">
        <v>1</v>
      </c>
      <c r="G241" s="18">
        <v>52.96</v>
      </c>
      <c r="H241" s="18" t="s">
        <v>13</v>
      </c>
      <c r="I241" s="18">
        <f t="shared" si="8"/>
        <v>52.96</v>
      </c>
    </row>
    <row r="242" spans="1:9" ht="44.25" customHeight="1" x14ac:dyDescent="0.2">
      <c r="A242" s="21">
        <v>3.95</v>
      </c>
      <c r="B242" s="19" t="s">
        <v>89</v>
      </c>
      <c r="C242" s="16" t="s">
        <v>13</v>
      </c>
      <c r="D242" s="16" t="s">
        <v>14</v>
      </c>
      <c r="E242" s="16">
        <v>542520011</v>
      </c>
      <c r="F242" s="16">
        <v>1</v>
      </c>
      <c r="G242" s="18">
        <v>67.010000000000005</v>
      </c>
      <c r="H242" s="18" t="s">
        <v>13</v>
      </c>
      <c r="I242" s="18">
        <f t="shared" si="8"/>
        <v>67.010000000000005</v>
      </c>
    </row>
    <row r="243" spans="1:9" ht="44.25" customHeight="1" x14ac:dyDescent="0.2">
      <c r="A243" s="21">
        <v>3.96</v>
      </c>
      <c r="B243" s="19" t="s">
        <v>88</v>
      </c>
      <c r="C243" s="16" t="s">
        <v>13</v>
      </c>
      <c r="D243" s="16" t="s">
        <v>14</v>
      </c>
      <c r="E243" s="16">
        <v>542520011</v>
      </c>
      <c r="F243" s="16">
        <v>1</v>
      </c>
      <c r="G243" s="18">
        <v>46.23</v>
      </c>
      <c r="H243" s="18" t="s">
        <v>13</v>
      </c>
      <c r="I243" s="18">
        <f t="shared" si="8"/>
        <v>46.23</v>
      </c>
    </row>
    <row r="244" spans="1:9" ht="44.25" customHeight="1" x14ac:dyDescent="0.2">
      <c r="A244" s="21">
        <v>3.97</v>
      </c>
      <c r="B244" s="19" t="s">
        <v>87</v>
      </c>
      <c r="C244" s="16" t="s">
        <v>13</v>
      </c>
      <c r="D244" s="16" t="s">
        <v>14</v>
      </c>
      <c r="E244" s="16">
        <v>542520011</v>
      </c>
      <c r="F244" s="16">
        <v>1</v>
      </c>
      <c r="G244" s="18">
        <v>54.25</v>
      </c>
      <c r="H244" s="18" t="s">
        <v>13</v>
      </c>
      <c r="I244" s="18">
        <f t="shared" si="8"/>
        <v>54.25</v>
      </c>
    </row>
    <row r="245" spans="1:9" ht="44.25" customHeight="1" x14ac:dyDescent="0.2">
      <c r="A245" s="21">
        <v>3.98</v>
      </c>
      <c r="B245" s="19" t="s">
        <v>86</v>
      </c>
      <c r="C245" s="16" t="s">
        <v>13</v>
      </c>
      <c r="D245" s="16" t="s">
        <v>14</v>
      </c>
      <c r="E245" s="16">
        <v>542520011</v>
      </c>
      <c r="F245" s="16">
        <v>1</v>
      </c>
      <c r="G245" s="18">
        <v>61.74</v>
      </c>
      <c r="H245" s="18" t="s">
        <v>13</v>
      </c>
      <c r="I245" s="18">
        <f t="shared" si="8"/>
        <v>61.74</v>
      </c>
    </row>
    <row r="246" spans="1:9" ht="44.25" customHeight="1" x14ac:dyDescent="0.2">
      <c r="A246" s="21">
        <v>3.99</v>
      </c>
      <c r="B246" s="19" t="s">
        <v>85</v>
      </c>
      <c r="C246" s="16" t="s">
        <v>13</v>
      </c>
      <c r="D246" s="16" t="s">
        <v>14</v>
      </c>
      <c r="E246" s="16">
        <v>542520011</v>
      </c>
      <c r="F246" s="16">
        <v>1</v>
      </c>
      <c r="G246" s="18">
        <v>101</v>
      </c>
      <c r="H246" s="18" t="s">
        <v>13</v>
      </c>
      <c r="I246" s="18">
        <f t="shared" si="8"/>
        <v>101</v>
      </c>
    </row>
    <row r="247" spans="1:9" ht="44.25" customHeight="1" x14ac:dyDescent="0.2">
      <c r="A247" s="20">
        <v>3.1</v>
      </c>
      <c r="B247" s="19" t="s">
        <v>84</v>
      </c>
      <c r="C247" s="16" t="s">
        <v>13</v>
      </c>
      <c r="D247" s="16" t="s">
        <v>14</v>
      </c>
      <c r="E247" s="16">
        <v>542520011</v>
      </c>
      <c r="F247" s="16">
        <v>1</v>
      </c>
      <c r="G247" s="18">
        <v>69.98</v>
      </c>
      <c r="H247" s="18" t="s">
        <v>13</v>
      </c>
      <c r="I247" s="18">
        <f t="shared" si="8"/>
        <v>69.98</v>
      </c>
    </row>
    <row r="248" spans="1:9" ht="44.25" customHeight="1" x14ac:dyDescent="0.2">
      <c r="A248" s="20">
        <v>3.101</v>
      </c>
      <c r="B248" s="19" t="s">
        <v>83</v>
      </c>
      <c r="C248" s="16" t="s">
        <v>13</v>
      </c>
      <c r="D248" s="16" t="s">
        <v>14</v>
      </c>
      <c r="E248" s="16">
        <v>542520011</v>
      </c>
      <c r="F248" s="16">
        <v>1</v>
      </c>
      <c r="G248" s="18">
        <v>89.51</v>
      </c>
      <c r="H248" s="18" t="s">
        <v>13</v>
      </c>
      <c r="I248" s="18">
        <f t="shared" si="8"/>
        <v>89.51</v>
      </c>
    </row>
    <row r="249" spans="1:9" ht="44.25" customHeight="1" x14ac:dyDescent="0.2">
      <c r="A249" s="20">
        <v>3.1019999999999999</v>
      </c>
      <c r="B249" s="19" t="s">
        <v>82</v>
      </c>
      <c r="C249" s="16" t="s">
        <v>13</v>
      </c>
      <c r="D249" s="16" t="s">
        <v>14</v>
      </c>
      <c r="E249" s="16">
        <v>542520011</v>
      </c>
      <c r="F249" s="16">
        <v>1</v>
      </c>
      <c r="G249" s="18">
        <v>51.57</v>
      </c>
      <c r="H249" s="18" t="s">
        <v>13</v>
      </c>
      <c r="I249" s="18">
        <f t="shared" si="8"/>
        <v>51.57</v>
      </c>
    </row>
    <row r="250" spans="1:9" ht="44.25" customHeight="1" x14ac:dyDescent="0.2">
      <c r="A250" s="20">
        <v>3.1030000000000002</v>
      </c>
      <c r="B250" s="19" t="s">
        <v>81</v>
      </c>
      <c r="C250" s="16" t="s">
        <v>13</v>
      </c>
      <c r="D250" s="16" t="s">
        <v>14</v>
      </c>
      <c r="E250" s="16">
        <v>542520011</v>
      </c>
      <c r="F250" s="16">
        <v>1</v>
      </c>
      <c r="G250" s="18">
        <v>59.74</v>
      </c>
      <c r="H250" s="18" t="s">
        <v>13</v>
      </c>
      <c r="I250" s="18">
        <f t="shared" si="8"/>
        <v>59.74</v>
      </c>
    </row>
    <row r="251" spans="1:9" ht="44.25" customHeight="1" x14ac:dyDescent="0.2">
      <c r="A251" s="20">
        <v>3.1040000000000001</v>
      </c>
      <c r="B251" s="19" t="s">
        <v>80</v>
      </c>
      <c r="C251" s="16" t="s">
        <v>13</v>
      </c>
      <c r="D251" s="16" t="s">
        <v>14</v>
      </c>
      <c r="E251" s="16">
        <v>542520011</v>
      </c>
      <c r="F251" s="16">
        <v>6</v>
      </c>
      <c r="G251" s="18">
        <v>16.920000000000002</v>
      </c>
      <c r="H251" s="18" t="s">
        <v>13</v>
      </c>
      <c r="I251" s="18">
        <f t="shared" si="8"/>
        <v>101.52</v>
      </c>
    </row>
    <row r="252" spans="1:9" ht="44.25" customHeight="1" x14ac:dyDescent="0.2">
      <c r="A252" s="20">
        <v>3.105</v>
      </c>
      <c r="B252" s="19" t="s">
        <v>79</v>
      </c>
      <c r="C252" s="16" t="s">
        <v>13</v>
      </c>
      <c r="D252" s="16" t="s">
        <v>14</v>
      </c>
      <c r="E252" s="16">
        <v>542520011</v>
      </c>
      <c r="F252" s="16">
        <v>6</v>
      </c>
      <c r="G252" s="18">
        <v>26.29</v>
      </c>
      <c r="H252" s="18" t="s">
        <v>13</v>
      </c>
      <c r="I252" s="18">
        <f t="shared" si="8"/>
        <v>157.74</v>
      </c>
    </row>
    <row r="253" spans="1:9" ht="44.25" customHeight="1" x14ac:dyDescent="0.2">
      <c r="A253" s="20">
        <v>3.1059999999999999</v>
      </c>
      <c r="B253" s="19" t="s">
        <v>78</v>
      </c>
      <c r="C253" s="16" t="s">
        <v>13</v>
      </c>
      <c r="D253" s="16" t="s">
        <v>14</v>
      </c>
      <c r="E253" s="16">
        <v>542520011</v>
      </c>
      <c r="F253" s="16">
        <v>6</v>
      </c>
      <c r="G253" s="18">
        <v>22.91</v>
      </c>
      <c r="H253" s="18" t="s">
        <v>13</v>
      </c>
      <c r="I253" s="18">
        <f t="shared" si="8"/>
        <v>137.46</v>
      </c>
    </row>
    <row r="254" spans="1:9" ht="44.25" customHeight="1" x14ac:dyDescent="0.2">
      <c r="A254" s="20">
        <v>3.1070000000000002</v>
      </c>
      <c r="B254" s="19" t="s">
        <v>77</v>
      </c>
      <c r="C254" s="16" t="s">
        <v>13</v>
      </c>
      <c r="D254" s="16" t="s">
        <v>14</v>
      </c>
      <c r="E254" s="16">
        <v>542520011</v>
      </c>
      <c r="F254" s="16">
        <v>6</v>
      </c>
      <c r="G254" s="18">
        <v>4.5999999999999996</v>
      </c>
      <c r="H254" s="18" t="s">
        <v>13</v>
      </c>
      <c r="I254" s="18">
        <f t="shared" si="8"/>
        <v>27.6</v>
      </c>
    </row>
    <row r="255" spans="1:9" ht="44.25" customHeight="1" x14ac:dyDescent="0.2">
      <c r="A255" s="20">
        <v>3.1080000000000001</v>
      </c>
      <c r="B255" s="19" t="s">
        <v>76</v>
      </c>
      <c r="C255" s="16" t="s">
        <v>13</v>
      </c>
      <c r="D255" s="16" t="s">
        <v>14</v>
      </c>
      <c r="E255" s="16">
        <v>542520011</v>
      </c>
      <c r="F255" s="16">
        <v>6</v>
      </c>
      <c r="G255" s="18">
        <v>4.51</v>
      </c>
      <c r="H255" s="18" t="s">
        <v>13</v>
      </c>
      <c r="I255" s="18">
        <f t="shared" si="8"/>
        <v>27.06</v>
      </c>
    </row>
    <row r="256" spans="1:9" ht="44.25" customHeight="1" x14ac:dyDescent="0.2">
      <c r="A256" s="20">
        <v>3.109</v>
      </c>
      <c r="B256" s="19" t="s">
        <v>75</v>
      </c>
      <c r="C256" s="16" t="s">
        <v>13</v>
      </c>
      <c r="D256" s="16" t="s">
        <v>14</v>
      </c>
      <c r="E256" s="16">
        <v>542520011</v>
      </c>
      <c r="F256" s="16">
        <v>6</v>
      </c>
      <c r="G256" s="18">
        <v>7.8</v>
      </c>
      <c r="H256" s="18" t="s">
        <v>13</v>
      </c>
      <c r="I256" s="18">
        <f t="shared" si="8"/>
        <v>46.8</v>
      </c>
    </row>
    <row r="257" spans="1:9" ht="44.25" customHeight="1" x14ac:dyDescent="0.2">
      <c r="A257" s="20">
        <v>3.11</v>
      </c>
      <c r="B257" s="19" t="s">
        <v>74</v>
      </c>
      <c r="C257" s="16" t="s">
        <v>13</v>
      </c>
      <c r="D257" s="16" t="s">
        <v>14</v>
      </c>
      <c r="E257" s="16">
        <v>542520011</v>
      </c>
      <c r="F257" s="16">
        <v>6</v>
      </c>
      <c r="G257" s="18">
        <v>7.92</v>
      </c>
      <c r="H257" s="18" t="s">
        <v>13</v>
      </c>
      <c r="I257" s="18">
        <f t="shared" si="8"/>
        <v>47.52</v>
      </c>
    </row>
    <row r="258" spans="1:9" ht="44.25" customHeight="1" x14ac:dyDescent="0.2">
      <c r="A258" s="20">
        <v>3.1110000000000002</v>
      </c>
      <c r="B258" s="19" t="s">
        <v>73</v>
      </c>
      <c r="C258" s="16" t="s">
        <v>13</v>
      </c>
      <c r="D258" s="16" t="s">
        <v>14</v>
      </c>
      <c r="E258" s="16">
        <v>542520011</v>
      </c>
      <c r="F258" s="16">
        <v>6</v>
      </c>
      <c r="G258" s="18">
        <v>4.51</v>
      </c>
      <c r="H258" s="18" t="s">
        <v>13</v>
      </c>
      <c r="I258" s="18">
        <f t="shared" si="8"/>
        <v>27.06</v>
      </c>
    </row>
    <row r="259" spans="1:9" ht="44.25" customHeight="1" x14ac:dyDescent="0.2">
      <c r="A259" s="20">
        <v>3.1120000000000001</v>
      </c>
      <c r="B259" s="19" t="s">
        <v>72</v>
      </c>
      <c r="C259" s="16" t="s">
        <v>13</v>
      </c>
      <c r="D259" s="16" t="s">
        <v>14</v>
      </c>
      <c r="E259" s="16">
        <v>542520011</v>
      </c>
      <c r="F259" s="16">
        <v>6</v>
      </c>
      <c r="G259" s="18">
        <v>7.62</v>
      </c>
      <c r="H259" s="18" t="s">
        <v>13</v>
      </c>
      <c r="I259" s="18">
        <f t="shared" si="8"/>
        <v>45.72</v>
      </c>
    </row>
    <row r="260" spans="1:9" ht="44.25" customHeight="1" x14ac:dyDescent="0.2">
      <c r="A260" s="20">
        <v>3.113</v>
      </c>
      <c r="B260" s="19" t="s">
        <v>71</v>
      </c>
      <c r="C260" s="16" t="s">
        <v>13</v>
      </c>
      <c r="D260" s="16" t="s">
        <v>14</v>
      </c>
      <c r="E260" s="16">
        <v>542520011</v>
      </c>
      <c r="F260" s="16">
        <v>2</v>
      </c>
      <c r="G260" s="18">
        <v>43.57</v>
      </c>
      <c r="H260" s="18" t="s">
        <v>13</v>
      </c>
      <c r="I260" s="18">
        <f t="shared" ref="I260:I291" si="9">+TRUNC(ROUND(F260*(G260),2),2)</f>
        <v>87.14</v>
      </c>
    </row>
    <row r="261" spans="1:9" ht="44.25" customHeight="1" x14ac:dyDescent="0.2">
      <c r="A261" s="20">
        <v>3.1139999999999999</v>
      </c>
      <c r="B261" s="19" t="s">
        <v>70</v>
      </c>
      <c r="C261" s="16" t="s">
        <v>13</v>
      </c>
      <c r="D261" s="16" t="s">
        <v>14</v>
      </c>
      <c r="E261" s="16">
        <v>542520011</v>
      </c>
      <c r="F261" s="16">
        <v>6</v>
      </c>
      <c r="G261" s="18">
        <v>37.85</v>
      </c>
      <c r="H261" s="18" t="s">
        <v>13</v>
      </c>
      <c r="I261" s="18">
        <f t="shared" si="9"/>
        <v>227.1</v>
      </c>
    </row>
    <row r="262" spans="1:9" ht="44.25" customHeight="1" x14ac:dyDescent="0.2">
      <c r="A262" s="20">
        <v>3.1150000000000002</v>
      </c>
      <c r="B262" s="19" t="s">
        <v>69</v>
      </c>
      <c r="C262" s="16" t="s">
        <v>13</v>
      </c>
      <c r="D262" s="16" t="s">
        <v>14</v>
      </c>
      <c r="E262" s="16">
        <v>542520011</v>
      </c>
      <c r="F262" s="16">
        <v>102</v>
      </c>
      <c r="G262" s="18">
        <v>2.5</v>
      </c>
      <c r="H262" s="18" t="s">
        <v>13</v>
      </c>
      <c r="I262" s="18">
        <f t="shared" si="9"/>
        <v>255</v>
      </c>
    </row>
    <row r="263" spans="1:9" ht="44.25" customHeight="1" x14ac:dyDescent="0.2">
      <c r="A263" s="20">
        <v>3.1160000000000001</v>
      </c>
      <c r="B263" s="19" t="s">
        <v>68</v>
      </c>
      <c r="C263" s="16" t="s">
        <v>13</v>
      </c>
      <c r="D263" s="16" t="s">
        <v>14</v>
      </c>
      <c r="E263" s="16">
        <v>542520011</v>
      </c>
      <c r="F263" s="16">
        <v>27</v>
      </c>
      <c r="G263" s="18">
        <v>2.06</v>
      </c>
      <c r="H263" s="18" t="s">
        <v>13</v>
      </c>
      <c r="I263" s="18">
        <f t="shared" si="9"/>
        <v>55.62</v>
      </c>
    </row>
    <row r="264" spans="1:9" ht="44.25" customHeight="1" x14ac:dyDescent="0.2">
      <c r="A264" s="20">
        <v>3.117</v>
      </c>
      <c r="B264" s="19" t="s">
        <v>67</v>
      </c>
      <c r="C264" s="16" t="s">
        <v>13</v>
      </c>
      <c r="D264" s="16" t="s">
        <v>14</v>
      </c>
      <c r="E264" s="16">
        <v>542520011</v>
      </c>
      <c r="F264" s="16">
        <v>2</v>
      </c>
      <c r="G264" s="18">
        <v>14.93</v>
      </c>
      <c r="H264" s="18" t="s">
        <v>13</v>
      </c>
      <c r="I264" s="18">
        <f t="shared" si="9"/>
        <v>29.86</v>
      </c>
    </row>
    <row r="265" spans="1:9" ht="44.25" customHeight="1" x14ac:dyDescent="0.2">
      <c r="A265" s="20">
        <v>3.1179999999999999</v>
      </c>
      <c r="B265" s="19" t="s">
        <v>66</v>
      </c>
      <c r="C265" s="16" t="s">
        <v>13</v>
      </c>
      <c r="D265" s="16" t="s">
        <v>14</v>
      </c>
      <c r="E265" s="16">
        <v>542520011</v>
      </c>
      <c r="F265" s="16">
        <v>80</v>
      </c>
      <c r="G265" s="18">
        <v>3.5</v>
      </c>
      <c r="H265" s="18" t="s">
        <v>13</v>
      </c>
      <c r="I265" s="18">
        <f t="shared" si="9"/>
        <v>280</v>
      </c>
    </row>
    <row r="266" spans="1:9" ht="44.25" customHeight="1" x14ac:dyDescent="0.2">
      <c r="A266" s="20">
        <v>3.1190000000000002</v>
      </c>
      <c r="B266" s="19" t="s">
        <v>65</v>
      </c>
      <c r="C266" s="16" t="s">
        <v>13</v>
      </c>
      <c r="D266" s="16" t="s">
        <v>14</v>
      </c>
      <c r="E266" s="16">
        <v>542520011</v>
      </c>
      <c r="F266" s="16">
        <v>1</v>
      </c>
      <c r="G266" s="18">
        <v>9.43</v>
      </c>
      <c r="H266" s="18" t="s">
        <v>13</v>
      </c>
      <c r="I266" s="18">
        <f t="shared" si="9"/>
        <v>9.43</v>
      </c>
    </row>
    <row r="267" spans="1:9" ht="44.25" customHeight="1" x14ac:dyDescent="0.2">
      <c r="A267" s="20">
        <v>3.12</v>
      </c>
      <c r="B267" s="19" t="s">
        <v>64</v>
      </c>
      <c r="C267" s="16" t="s">
        <v>13</v>
      </c>
      <c r="D267" s="16" t="s">
        <v>14</v>
      </c>
      <c r="E267" s="16">
        <v>542520011</v>
      </c>
      <c r="F267" s="16">
        <v>6</v>
      </c>
      <c r="G267" s="18">
        <v>14.89</v>
      </c>
      <c r="H267" s="18" t="s">
        <v>13</v>
      </c>
      <c r="I267" s="18">
        <f t="shared" si="9"/>
        <v>89.34</v>
      </c>
    </row>
    <row r="268" spans="1:9" ht="44.25" customHeight="1" x14ac:dyDescent="0.2">
      <c r="A268" s="20">
        <v>3.121</v>
      </c>
      <c r="B268" s="19" t="s">
        <v>63</v>
      </c>
      <c r="C268" s="16" t="s">
        <v>13</v>
      </c>
      <c r="D268" s="16" t="s">
        <v>14</v>
      </c>
      <c r="E268" s="16">
        <v>542520011</v>
      </c>
      <c r="F268" s="16">
        <v>6</v>
      </c>
      <c r="G268" s="18">
        <v>15.26</v>
      </c>
      <c r="H268" s="18" t="s">
        <v>13</v>
      </c>
      <c r="I268" s="18">
        <f t="shared" si="9"/>
        <v>91.56</v>
      </c>
    </row>
    <row r="269" spans="1:9" ht="44.25" customHeight="1" x14ac:dyDescent="0.2">
      <c r="A269" s="20">
        <v>3.1219999999999999</v>
      </c>
      <c r="B269" s="19" t="s">
        <v>62</v>
      </c>
      <c r="C269" s="16" t="s">
        <v>13</v>
      </c>
      <c r="D269" s="16" t="s">
        <v>14</v>
      </c>
      <c r="E269" s="16">
        <v>542520011</v>
      </c>
      <c r="F269" s="16">
        <v>1</v>
      </c>
      <c r="G269" s="18">
        <v>8.67</v>
      </c>
      <c r="H269" s="18" t="s">
        <v>13</v>
      </c>
      <c r="I269" s="18">
        <f t="shared" si="9"/>
        <v>8.67</v>
      </c>
    </row>
    <row r="270" spans="1:9" ht="44.25" customHeight="1" x14ac:dyDescent="0.2">
      <c r="A270" s="20">
        <v>3.1230000000000002</v>
      </c>
      <c r="B270" s="19" t="s">
        <v>61</v>
      </c>
      <c r="C270" s="16" t="s">
        <v>13</v>
      </c>
      <c r="D270" s="16" t="s">
        <v>14</v>
      </c>
      <c r="E270" s="16">
        <v>542520011</v>
      </c>
      <c r="F270" s="16">
        <v>1</v>
      </c>
      <c r="G270" s="18">
        <v>165.74</v>
      </c>
      <c r="H270" s="18" t="s">
        <v>13</v>
      </c>
      <c r="I270" s="18">
        <f t="shared" si="9"/>
        <v>165.74</v>
      </c>
    </row>
    <row r="271" spans="1:9" ht="44.25" customHeight="1" x14ac:dyDescent="0.2">
      <c r="A271" s="20">
        <v>3.1240000000000001</v>
      </c>
      <c r="B271" s="19" t="s">
        <v>60</v>
      </c>
      <c r="C271" s="16" t="s">
        <v>13</v>
      </c>
      <c r="D271" s="16" t="s">
        <v>14</v>
      </c>
      <c r="E271" s="16">
        <v>542520011</v>
      </c>
      <c r="F271" s="16">
        <v>8</v>
      </c>
      <c r="G271" s="18">
        <v>115.79</v>
      </c>
      <c r="H271" s="18" t="s">
        <v>13</v>
      </c>
      <c r="I271" s="18">
        <f t="shared" si="9"/>
        <v>926.32</v>
      </c>
    </row>
    <row r="272" spans="1:9" ht="44.25" customHeight="1" x14ac:dyDescent="0.2">
      <c r="A272" s="20">
        <v>3.125</v>
      </c>
      <c r="B272" s="19" t="s">
        <v>59</v>
      </c>
      <c r="C272" s="16" t="s">
        <v>13</v>
      </c>
      <c r="D272" s="16" t="s">
        <v>14</v>
      </c>
      <c r="E272" s="16">
        <v>542520011</v>
      </c>
      <c r="F272" s="16">
        <v>6</v>
      </c>
      <c r="G272" s="18">
        <v>202.45</v>
      </c>
      <c r="H272" s="18" t="s">
        <v>13</v>
      </c>
      <c r="I272" s="18">
        <f t="shared" si="9"/>
        <v>1214.7</v>
      </c>
    </row>
    <row r="273" spans="1:9" ht="44.25" customHeight="1" x14ac:dyDescent="0.2">
      <c r="A273" s="20">
        <v>3.1259999999999999</v>
      </c>
      <c r="B273" s="19" t="s">
        <v>58</v>
      </c>
      <c r="C273" s="16" t="s">
        <v>13</v>
      </c>
      <c r="D273" s="16" t="s">
        <v>14</v>
      </c>
      <c r="E273" s="16">
        <v>542520011</v>
      </c>
      <c r="F273" s="16">
        <v>6</v>
      </c>
      <c r="G273" s="18">
        <v>159.44999999999999</v>
      </c>
      <c r="H273" s="18" t="s">
        <v>13</v>
      </c>
      <c r="I273" s="18">
        <f t="shared" si="9"/>
        <v>956.7</v>
      </c>
    </row>
    <row r="274" spans="1:9" ht="44.25" customHeight="1" x14ac:dyDescent="0.2">
      <c r="A274" s="20">
        <v>3.1269999999999998</v>
      </c>
      <c r="B274" s="19" t="s">
        <v>57</v>
      </c>
      <c r="C274" s="16" t="s">
        <v>13</v>
      </c>
      <c r="D274" s="16" t="s">
        <v>14</v>
      </c>
      <c r="E274" s="16">
        <v>542520011</v>
      </c>
      <c r="F274" s="16">
        <v>6</v>
      </c>
      <c r="G274" s="18">
        <v>210</v>
      </c>
      <c r="H274" s="18" t="s">
        <v>13</v>
      </c>
      <c r="I274" s="18">
        <f t="shared" si="9"/>
        <v>1260</v>
      </c>
    </row>
    <row r="275" spans="1:9" ht="44.25" customHeight="1" x14ac:dyDescent="0.2">
      <c r="A275" s="20">
        <v>3.1280000000000001</v>
      </c>
      <c r="B275" s="19" t="s">
        <v>56</v>
      </c>
      <c r="C275" s="16" t="s">
        <v>13</v>
      </c>
      <c r="D275" s="16" t="s">
        <v>14</v>
      </c>
      <c r="E275" s="16">
        <v>542520011</v>
      </c>
      <c r="F275" s="16">
        <v>6</v>
      </c>
      <c r="G275" s="18">
        <v>167</v>
      </c>
      <c r="H275" s="18" t="s">
        <v>13</v>
      </c>
      <c r="I275" s="18">
        <f t="shared" si="9"/>
        <v>1002</v>
      </c>
    </row>
    <row r="276" spans="1:9" ht="44.25" customHeight="1" x14ac:dyDescent="0.2">
      <c r="A276" s="20">
        <v>3.129</v>
      </c>
      <c r="B276" s="19" t="s">
        <v>55</v>
      </c>
      <c r="C276" s="16" t="s">
        <v>13</v>
      </c>
      <c r="D276" s="16" t="s">
        <v>14</v>
      </c>
      <c r="E276" s="16">
        <v>542520011</v>
      </c>
      <c r="F276" s="16">
        <v>1</v>
      </c>
      <c r="G276" s="18">
        <v>203</v>
      </c>
      <c r="H276" s="18" t="s">
        <v>13</v>
      </c>
      <c r="I276" s="18">
        <f t="shared" si="9"/>
        <v>203</v>
      </c>
    </row>
    <row r="277" spans="1:9" ht="44.25" customHeight="1" x14ac:dyDescent="0.2">
      <c r="A277" s="20">
        <v>3.13</v>
      </c>
      <c r="B277" s="19" t="s">
        <v>54</v>
      </c>
      <c r="C277" s="16" t="s">
        <v>13</v>
      </c>
      <c r="D277" s="16" t="s">
        <v>14</v>
      </c>
      <c r="E277" s="16">
        <v>542520011</v>
      </c>
      <c r="F277" s="16">
        <v>8</v>
      </c>
      <c r="G277" s="18">
        <v>159.38999999999999</v>
      </c>
      <c r="H277" s="18" t="s">
        <v>13</v>
      </c>
      <c r="I277" s="18">
        <f t="shared" si="9"/>
        <v>1275.1199999999999</v>
      </c>
    </row>
    <row r="278" spans="1:9" ht="44.25" customHeight="1" x14ac:dyDescent="0.2">
      <c r="A278" s="20">
        <v>3.1309999999999998</v>
      </c>
      <c r="B278" s="19" t="s">
        <v>53</v>
      </c>
      <c r="C278" s="16" t="s">
        <v>13</v>
      </c>
      <c r="D278" s="16" t="s">
        <v>14</v>
      </c>
      <c r="E278" s="16">
        <v>542520011</v>
      </c>
      <c r="F278" s="16">
        <v>6</v>
      </c>
      <c r="G278" s="18">
        <v>223</v>
      </c>
      <c r="H278" s="18" t="s">
        <v>13</v>
      </c>
      <c r="I278" s="18">
        <f t="shared" si="9"/>
        <v>1338</v>
      </c>
    </row>
    <row r="279" spans="1:9" ht="44.25" customHeight="1" x14ac:dyDescent="0.2">
      <c r="A279" s="20">
        <v>3.1320000000000001</v>
      </c>
      <c r="B279" s="19" t="s">
        <v>52</v>
      </c>
      <c r="C279" s="16" t="s">
        <v>13</v>
      </c>
      <c r="D279" s="16" t="s">
        <v>14</v>
      </c>
      <c r="E279" s="16">
        <v>542520011</v>
      </c>
      <c r="F279" s="16">
        <v>6</v>
      </c>
      <c r="G279" s="18">
        <v>180</v>
      </c>
      <c r="H279" s="18" t="s">
        <v>13</v>
      </c>
      <c r="I279" s="18">
        <f t="shared" si="9"/>
        <v>1080</v>
      </c>
    </row>
    <row r="280" spans="1:9" ht="44.25" customHeight="1" x14ac:dyDescent="0.2">
      <c r="A280" s="20">
        <v>3.133</v>
      </c>
      <c r="B280" s="19" t="s">
        <v>51</v>
      </c>
      <c r="C280" s="16" t="s">
        <v>13</v>
      </c>
      <c r="D280" s="16" t="s">
        <v>14</v>
      </c>
      <c r="E280" s="16">
        <v>542520011</v>
      </c>
      <c r="F280" s="16">
        <v>1</v>
      </c>
      <c r="G280" s="18">
        <v>144.74</v>
      </c>
      <c r="H280" s="18" t="s">
        <v>13</v>
      </c>
      <c r="I280" s="18">
        <f t="shared" si="9"/>
        <v>144.74</v>
      </c>
    </row>
    <row r="281" spans="1:9" ht="44.25" customHeight="1" x14ac:dyDescent="0.2">
      <c r="A281" s="20">
        <v>3.1339999999999999</v>
      </c>
      <c r="B281" s="19" t="s">
        <v>50</v>
      </c>
      <c r="C281" s="16" t="s">
        <v>13</v>
      </c>
      <c r="D281" s="16" t="s">
        <v>14</v>
      </c>
      <c r="E281" s="16">
        <v>542520011</v>
      </c>
      <c r="F281" s="16">
        <v>12</v>
      </c>
      <c r="G281" s="18">
        <v>76.760000000000005</v>
      </c>
      <c r="H281" s="18" t="s">
        <v>13</v>
      </c>
      <c r="I281" s="18">
        <f t="shared" si="9"/>
        <v>921.12</v>
      </c>
    </row>
    <row r="282" spans="1:9" ht="44.25" customHeight="1" x14ac:dyDescent="0.2">
      <c r="A282" s="20">
        <v>3.1349999999999998</v>
      </c>
      <c r="B282" s="19" t="s">
        <v>49</v>
      </c>
      <c r="C282" s="16" t="s">
        <v>13</v>
      </c>
      <c r="D282" s="16" t="s">
        <v>14</v>
      </c>
      <c r="E282" s="16">
        <v>542520011</v>
      </c>
      <c r="F282" s="16">
        <v>1</v>
      </c>
      <c r="G282" s="18">
        <v>155.87</v>
      </c>
      <c r="H282" s="18" t="s">
        <v>13</v>
      </c>
      <c r="I282" s="18">
        <f t="shared" si="9"/>
        <v>155.87</v>
      </c>
    </row>
    <row r="283" spans="1:9" ht="44.25" customHeight="1" x14ac:dyDescent="0.2">
      <c r="A283" s="20">
        <v>3.1360000000000001</v>
      </c>
      <c r="B283" s="19" t="s">
        <v>48</v>
      </c>
      <c r="C283" s="16" t="s">
        <v>13</v>
      </c>
      <c r="D283" s="16" t="s">
        <v>14</v>
      </c>
      <c r="E283" s="16">
        <v>542520011</v>
      </c>
      <c r="F283" s="16">
        <v>12</v>
      </c>
      <c r="G283" s="18">
        <v>86.38</v>
      </c>
      <c r="H283" s="18" t="s">
        <v>13</v>
      </c>
      <c r="I283" s="18">
        <f t="shared" si="9"/>
        <v>1036.56</v>
      </c>
    </row>
    <row r="284" spans="1:9" ht="44.25" customHeight="1" x14ac:dyDescent="0.2">
      <c r="A284" s="20">
        <v>3.137</v>
      </c>
      <c r="B284" s="19" t="s">
        <v>47</v>
      </c>
      <c r="C284" s="16" t="s">
        <v>13</v>
      </c>
      <c r="D284" s="16" t="s">
        <v>14</v>
      </c>
      <c r="E284" s="16">
        <v>542520011</v>
      </c>
      <c r="F284" s="16">
        <v>101</v>
      </c>
      <c r="G284" s="18">
        <v>6.95</v>
      </c>
      <c r="H284" s="18" t="s">
        <v>13</v>
      </c>
      <c r="I284" s="18">
        <f t="shared" si="9"/>
        <v>701.95</v>
      </c>
    </row>
    <row r="285" spans="1:9" ht="44.25" customHeight="1" x14ac:dyDescent="0.2">
      <c r="A285" s="20">
        <v>3.1379999999999999</v>
      </c>
      <c r="B285" s="19" t="s">
        <v>46</v>
      </c>
      <c r="C285" s="16" t="s">
        <v>13</v>
      </c>
      <c r="D285" s="16" t="s">
        <v>14</v>
      </c>
      <c r="E285" s="16">
        <v>542520011</v>
      </c>
      <c r="F285" s="16">
        <v>20</v>
      </c>
      <c r="G285" s="18">
        <v>8.48</v>
      </c>
      <c r="H285" s="18" t="s">
        <v>13</v>
      </c>
      <c r="I285" s="18">
        <f t="shared" si="9"/>
        <v>169.6</v>
      </c>
    </row>
    <row r="286" spans="1:9" ht="44.25" customHeight="1" x14ac:dyDescent="0.2">
      <c r="A286" s="20">
        <v>3.1389999999999998</v>
      </c>
      <c r="B286" s="19" t="s">
        <v>45</v>
      </c>
      <c r="C286" s="16" t="s">
        <v>13</v>
      </c>
      <c r="D286" s="16" t="s">
        <v>14</v>
      </c>
      <c r="E286" s="16">
        <v>542520011</v>
      </c>
      <c r="F286" s="16">
        <v>5</v>
      </c>
      <c r="G286" s="18">
        <v>16.8</v>
      </c>
      <c r="H286" s="18" t="s">
        <v>13</v>
      </c>
      <c r="I286" s="18">
        <f t="shared" si="9"/>
        <v>84</v>
      </c>
    </row>
    <row r="287" spans="1:9" ht="44.25" customHeight="1" x14ac:dyDescent="0.2">
      <c r="A287" s="20">
        <v>3.14</v>
      </c>
      <c r="B287" s="19" t="s">
        <v>44</v>
      </c>
      <c r="C287" s="16" t="s">
        <v>13</v>
      </c>
      <c r="D287" s="16" t="s">
        <v>14</v>
      </c>
      <c r="E287" s="16">
        <v>542520011</v>
      </c>
      <c r="F287" s="16">
        <v>23</v>
      </c>
      <c r="G287" s="18">
        <v>10.98</v>
      </c>
      <c r="H287" s="18" t="s">
        <v>13</v>
      </c>
      <c r="I287" s="18">
        <f t="shared" si="9"/>
        <v>252.54</v>
      </c>
    </row>
    <row r="288" spans="1:9" ht="44.25" customHeight="1" x14ac:dyDescent="0.2">
      <c r="A288" s="20">
        <v>3.141</v>
      </c>
      <c r="B288" s="19" t="s">
        <v>43</v>
      </c>
      <c r="C288" s="16" t="s">
        <v>13</v>
      </c>
      <c r="D288" s="16" t="s">
        <v>14</v>
      </c>
      <c r="E288" s="16">
        <v>542520011</v>
      </c>
      <c r="F288" s="16">
        <v>60</v>
      </c>
      <c r="G288" s="18">
        <v>10.130000000000001</v>
      </c>
      <c r="H288" s="18" t="s">
        <v>13</v>
      </c>
      <c r="I288" s="18">
        <f t="shared" si="9"/>
        <v>607.79999999999995</v>
      </c>
    </row>
    <row r="289" spans="1:9" ht="44.25" customHeight="1" x14ac:dyDescent="0.2">
      <c r="A289" s="20">
        <v>3.1419999999999999</v>
      </c>
      <c r="B289" s="19" t="s">
        <v>42</v>
      </c>
      <c r="C289" s="16" t="s">
        <v>13</v>
      </c>
      <c r="D289" s="16" t="s">
        <v>14</v>
      </c>
      <c r="E289" s="16">
        <v>542520011</v>
      </c>
      <c r="F289" s="16">
        <v>5</v>
      </c>
      <c r="G289" s="18">
        <v>9.48</v>
      </c>
      <c r="H289" s="18" t="s">
        <v>13</v>
      </c>
      <c r="I289" s="18">
        <f t="shared" si="9"/>
        <v>47.4</v>
      </c>
    </row>
    <row r="290" spans="1:9" ht="44.25" customHeight="1" x14ac:dyDescent="0.2">
      <c r="A290" s="20">
        <v>3.1429999999999998</v>
      </c>
      <c r="B290" s="19" t="s">
        <v>41</v>
      </c>
      <c r="C290" s="16" t="s">
        <v>13</v>
      </c>
      <c r="D290" s="16" t="s">
        <v>14</v>
      </c>
      <c r="E290" s="16">
        <v>542520011</v>
      </c>
      <c r="F290" s="16">
        <v>14</v>
      </c>
      <c r="G290" s="18">
        <v>8.7799999999999994</v>
      </c>
      <c r="H290" s="18" t="s">
        <v>13</v>
      </c>
      <c r="I290" s="18">
        <f t="shared" si="9"/>
        <v>122.92</v>
      </c>
    </row>
    <row r="291" spans="1:9" ht="44.25" customHeight="1" x14ac:dyDescent="0.2">
      <c r="A291" s="20">
        <v>3.1440000000000001</v>
      </c>
      <c r="B291" s="19" t="s">
        <v>40</v>
      </c>
      <c r="C291" s="16" t="s">
        <v>13</v>
      </c>
      <c r="D291" s="16" t="s">
        <v>14</v>
      </c>
      <c r="E291" s="16">
        <v>542520011</v>
      </c>
      <c r="F291" s="16">
        <v>2</v>
      </c>
      <c r="G291" s="18">
        <v>0.16</v>
      </c>
      <c r="H291" s="18" t="s">
        <v>13</v>
      </c>
      <c r="I291" s="18">
        <f t="shared" si="9"/>
        <v>0.32</v>
      </c>
    </row>
    <row r="292" spans="1:9" ht="44.25" customHeight="1" x14ac:dyDescent="0.2">
      <c r="A292" s="20">
        <v>3.145</v>
      </c>
      <c r="B292" s="19" t="s">
        <v>39</v>
      </c>
      <c r="C292" s="16" t="s">
        <v>13</v>
      </c>
      <c r="D292" s="16" t="s">
        <v>33</v>
      </c>
      <c r="E292" s="16">
        <v>542520011</v>
      </c>
      <c r="F292" s="16">
        <v>293.12</v>
      </c>
      <c r="G292" s="18">
        <v>0.59</v>
      </c>
      <c r="H292" s="18" t="s">
        <v>13</v>
      </c>
      <c r="I292" s="18">
        <f t="shared" ref="I292:I315" si="10">+TRUNC(ROUND(F292*(G292),2),2)</f>
        <v>172.94</v>
      </c>
    </row>
    <row r="293" spans="1:9" ht="44.25" customHeight="1" x14ac:dyDescent="0.2">
      <c r="A293" s="20">
        <v>3.1459999999999999</v>
      </c>
      <c r="B293" s="19" t="s">
        <v>38</v>
      </c>
      <c r="C293" s="16" t="s">
        <v>13</v>
      </c>
      <c r="D293" s="16" t="s">
        <v>33</v>
      </c>
      <c r="E293" s="16">
        <v>542520011</v>
      </c>
      <c r="F293" s="16">
        <v>330</v>
      </c>
      <c r="G293" s="18">
        <v>0.66</v>
      </c>
      <c r="H293" s="18" t="s">
        <v>13</v>
      </c>
      <c r="I293" s="18">
        <f t="shared" si="10"/>
        <v>217.8</v>
      </c>
    </row>
    <row r="294" spans="1:9" ht="44.25" customHeight="1" x14ac:dyDescent="0.2">
      <c r="A294" s="20">
        <v>3.1469999999999998</v>
      </c>
      <c r="B294" s="19" t="s">
        <v>37</v>
      </c>
      <c r="C294" s="16" t="s">
        <v>13</v>
      </c>
      <c r="D294" s="16" t="s">
        <v>33</v>
      </c>
      <c r="E294" s="16">
        <v>542520011</v>
      </c>
      <c r="F294" s="16">
        <v>330</v>
      </c>
      <c r="G294" s="18">
        <v>0.12</v>
      </c>
      <c r="H294" s="18" t="s">
        <v>13</v>
      </c>
      <c r="I294" s="18">
        <f t="shared" si="10"/>
        <v>39.6</v>
      </c>
    </row>
    <row r="295" spans="1:9" ht="44.25" customHeight="1" x14ac:dyDescent="0.2">
      <c r="A295" s="20">
        <v>3.1480000000000001</v>
      </c>
      <c r="B295" s="19" t="s">
        <v>36</v>
      </c>
      <c r="C295" s="16" t="s">
        <v>13</v>
      </c>
      <c r="D295" s="16" t="s">
        <v>14</v>
      </c>
      <c r="E295" s="16">
        <v>542520011</v>
      </c>
      <c r="F295" s="16">
        <v>15</v>
      </c>
      <c r="G295" s="18">
        <v>5.64</v>
      </c>
      <c r="H295" s="18" t="s">
        <v>13</v>
      </c>
      <c r="I295" s="18">
        <f t="shared" si="10"/>
        <v>84.6</v>
      </c>
    </row>
    <row r="296" spans="1:9" ht="44.25" customHeight="1" x14ac:dyDescent="0.2">
      <c r="A296" s="20">
        <v>3.149</v>
      </c>
      <c r="B296" s="19" t="s">
        <v>35</v>
      </c>
      <c r="C296" s="16" t="s">
        <v>13</v>
      </c>
      <c r="D296" s="16" t="s">
        <v>14</v>
      </c>
      <c r="E296" s="16">
        <v>542520011</v>
      </c>
      <c r="F296" s="16">
        <v>20</v>
      </c>
      <c r="G296" s="18">
        <v>11.84</v>
      </c>
      <c r="H296" s="18" t="s">
        <v>13</v>
      </c>
      <c r="I296" s="18">
        <f t="shared" si="10"/>
        <v>236.8</v>
      </c>
    </row>
    <row r="297" spans="1:9" ht="44.25" customHeight="1" x14ac:dyDescent="0.2">
      <c r="A297" s="20">
        <v>3.15</v>
      </c>
      <c r="B297" s="19" t="s">
        <v>34</v>
      </c>
      <c r="C297" s="16" t="s">
        <v>13</v>
      </c>
      <c r="D297" s="16" t="s">
        <v>33</v>
      </c>
      <c r="E297" s="16">
        <v>542520011</v>
      </c>
      <c r="F297" s="16">
        <v>300</v>
      </c>
      <c r="G297" s="18">
        <v>0.12</v>
      </c>
      <c r="H297" s="18" t="s">
        <v>13</v>
      </c>
      <c r="I297" s="18">
        <f t="shared" si="10"/>
        <v>36</v>
      </c>
    </row>
    <row r="298" spans="1:9" ht="44.25" customHeight="1" x14ac:dyDescent="0.2">
      <c r="A298" s="20">
        <v>3.1509999999999998</v>
      </c>
      <c r="B298" s="19" t="s">
        <v>32</v>
      </c>
      <c r="C298" s="16" t="s">
        <v>13</v>
      </c>
      <c r="D298" s="16" t="s">
        <v>14</v>
      </c>
      <c r="E298" s="16">
        <v>542520011</v>
      </c>
      <c r="F298" s="16">
        <v>6</v>
      </c>
      <c r="G298" s="18">
        <v>78.37</v>
      </c>
      <c r="H298" s="18" t="s">
        <v>13</v>
      </c>
      <c r="I298" s="18">
        <f t="shared" si="10"/>
        <v>470.22</v>
      </c>
    </row>
    <row r="299" spans="1:9" ht="44.25" customHeight="1" x14ac:dyDescent="0.2">
      <c r="A299" s="20">
        <v>3.1520000000000001</v>
      </c>
      <c r="B299" s="19" t="s">
        <v>31</v>
      </c>
      <c r="C299" s="16" t="s">
        <v>13</v>
      </c>
      <c r="D299" s="16" t="s">
        <v>14</v>
      </c>
      <c r="E299" s="16">
        <v>542520011</v>
      </c>
      <c r="F299" s="16">
        <v>2</v>
      </c>
      <c r="G299" s="18">
        <v>82.49</v>
      </c>
      <c r="H299" s="18" t="s">
        <v>13</v>
      </c>
      <c r="I299" s="18">
        <f t="shared" si="10"/>
        <v>164.98</v>
      </c>
    </row>
    <row r="300" spans="1:9" ht="44.25" customHeight="1" x14ac:dyDescent="0.2">
      <c r="A300" s="20">
        <v>3.153</v>
      </c>
      <c r="B300" s="19" t="s">
        <v>30</v>
      </c>
      <c r="C300" s="16" t="s">
        <v>13</v>
      </c>
      <c r="D300" s="16" t="s">
        <v>14</v>
      </c>
      <c r="E300" s="16">
        <v>542520011</v>
      </c>
      <c r="F300" s="16">
        <v>6</v>
      </c>
      <c r="G300" s="18">
        <v>55.2</v>
      </c>
      <c r="H300" s="18" t="s">
        <v>13</v>
      </c>
      <c r="I300" s="18">
        <f t="shared" si="10"/>
        <v>331.2</v>
      </c>
    </row>
    <row r="301" spans="1:9" ht="44.25" customHeight="1" x14ac:dyDescent="0.2">
      <c r="A301" s="20">
        <v>3.1539999999999999</v>
      </c>
      <c r="B301" s="19" t="s">
        <v>29</v>
      </c>
      <c r="C301" s="16" t="s">
        <v>13</v>
      </c>
      <c r="D301" s="16" t="s">
        <v>14</v>
      </c>
      <c r="E301" s="16">
        <v>542520011</v>
      </c>
      <c r="F301" s="16">
        <v>2</v>
      </c>
      <c r="G301" s="18">
        <v>68.8</v>
      </c>
      <c r="H301" s="18" t="s">
        <v>13</v>
      </c>
      <c r="I301" s="18">
        <f t="shared" si="10"/>
        <v>137.6</v>
      </c>
    </row>
    <row r="302" spans="1:9" ht="44.25" customHeight="1" x14ac:dyDescent="0.2">
      <c r="A302" s="20">
        <v>3.1549999999999998</v>
      </c>
      <c r="B302" s="19" t="s">
        <v>28</v>
      </c>
      <c r="C302" s="16" t="s">
        <v>13</v>
      </c>
      <c r="D302" s="16" t="s">
        <v>14</v>
      </c>
      <c r="E302" s="16">
        <v>542520011</v>
      </c>
      <c r="F302" s="16">
        <v>6</v>
      </c>
      <c r="G302" s="18">
        <v>31.02</v>
      </c>
      <c r="H302" s="18" t="s">
        <v>13</v>
      </c>
      <c r="I302" s="18">
        <f t="shared" si="10"/>
        <v>186.12</v>
      </c>
    </row>
    <row r="303" spans="1:9" ht="44.25" customHeight="1" x14ac:dyDescent="0.2">
      <c r="A303" s="20">
        <v>3.1560000000000001</v>
      </c>
      <c r="B303" s="19" t="s">
        <v>27</v>
      </c>
      <c r="C303" s="16" t="s">
        <v>13</v>
      </c>
      <c r="D303" s="16" t="s">
        <v>14</v>
      </c>
      <c r="E303" s="16">
        <v>542520011</v>
      </c>
      <c r="F303" s="16">
        <v>6</v>
      </c>
      <c r="G303" s="18">
        <v>25.13</v>
      </c>
      <c r="H303" s="18" t="s">
        <v>13</v>
      </c>
      <c r="I303" s="18">
        <f t="shared" si="10"/>
        <v>150.78</v>
      </c>
    </row>
    <row r="304" spans="1:9" ht="44.25" customHeight="1" x14ac:dyDescent="0.2">
      <c r="A304" s="20">
        <v>3.157</v>
      </c>
      <c r="B304" s="19" t="s">
        <v>26</v>
      </c>
      <c r="C304" s="16" t="s">
        <v>13</v>
      </c>
      <c r="D304" s="16" t="s">
        <v>14</v>
      </c>
      <c r="E304" s="16">
        <v>542520011</v>
      </c>
      <c r="F304" s="16">
        <v>1</v>
      </c>
      <c r="G304" s="18">
        <v>32.729999999999997</v>
      </c>
      <c r="H304" s="18" t="s">
        <v>13</v>
      </c>
      <c r="I304" s="18">
        <f t="shared" si="10"/>
        <v>32.729999999999997</v>
      </c>
    </row>
    <row r="305" spans="1:9" ht="44.25" customHeight="1" x14ac:dyDescent="0.2">
      <c r="A305" s="20">
        <v>3.1579999999999999</v>
      </c>
      <c r="B305" s="19" t="s">
        <v>25</v>
      </c>
      <c r="C305" s="16" t="s">
        <v>13</v>
      </c>
      <c r="D305" s="16" t="s">
        <v>14</v>
      </c>
      <c r="E305" s="16">
        <v>542520011</v>
      </c>
      <c r="F305" s="16">
        <v>6</v>
      </c>
      <c r="G305" s="18">
        <v>30.13</v>
      </c>
      <c r="H305" s="18" t="s">
        <v>13</v>
      </c>
      <c r="I305" s="18">
        <f t="shared" si="10"/>
        <v>180.78</v>
      </c>
    </row>
    <row r="306" spans="1:9" ht="44.25" customHeight="1" x14ac:dyDescent="0.2">
      <c r="A306" s="20">
        <v>3.1589999999999998</v>
      </c>
      <c r="B306" s="19" t="s">
        <v>24</v>
      </c>
      <c r="C306" s="16" t="s">
        <v>13</v>
      </c>
      <c r="D306" s="16" t="s">
        <v>14</v>
      </c>
      <c r="E306" s="16">
        <v>542520011</v>
      </c>
      <c r="F306" s="16">
        <v>6</v>
      </c>
      <c r="G306" s="18">
        <v>30.13</v>
      </c>
      <c r="H306" s="18" t="s">
        <v>13</v>
      </c>
      <c r="I306" s="18">
        <f t="shared" si="10"/>
        <v>180.78</v>
      </c>
    </row>
    <row r="307" spans="1:9" ht="44.25" customHeight="1" x14ac:dyDescent="0.2">
      <c r="A307" s="20">
        <v>3.16</v>
      </c>
      <c r="B307" s="19" t="s">
        <v>23</v>
      </c>
      <c r="C307" s="16" t="s">
        <v>13</v>
      </c>
      <c r="D307" s="16" t="s">
        <v>14</v>
      </c>
      <c r="E307" s="16">
        <v>542520011</v>
      </c>
      <c r="F307" s="16">
        <v>3</v>
      </c>
      <c r="G307" s="18">
        <v>69.25</v>
      </c>
      <c r="H307" s="18" t="s">
        <v>13</v>
      </c>
      <c r="I307" s="18">
        <f t="shared" si="10"/>
        <v>207.75</v>
      </c>
    </row>
    <row r="308" spans="1:9" ht="44.25" customHeight="1" x14ac:dyDescent="0.2">
      <c r="A308" s="20">
        <v>3.161</v>
      </c>
      <c r="B308" s="19" t="s">
        <v>22</v>
      </c>
      <c r="C308" s="16" t="s">
        <v>13</v>
      </c>
      <c r="D308" s="16" t="s">
        <v>14</v>
      </c>
      <c r="E308" s="16">
        <v>542520011</v>
      </c>
      <c r="F308" s="16">
        <v>2</v>
      </c>
      <c r="G308" s="18">
        <v>51.52</v>
      </c>
      <c r="H308" s="18" t="s">
        <v>13</v>
      </c>
      <c r="I308" s="18">
        <f t="shared" si="10"/>
        <v>103.04</v>
      </c>
    </row>
    <row r="309" spans="1:9" ht="44.25" customHeight="1" x14ac:dyDescent="0.2">
      <c r="A309" s="20">
        <v>3.1619999999999999</v>
      </c>
      <c r="B309" s="19" t="s">
        <v>21</v>
      </c>
      <c r="C309" s="16" t="s">
        <v>13</v>
      </c>
      <c r="D309" s="16" t="s">
        <v>14</v>
      </c>
      <c r="E309" s="16">
        <v>542520011</v>
      </c>
      <c r="F309" s="16">
        <v>1</v>
      </c>
      <c r="G309" s="18">
        <v>33.659999999999997</v>
      </c>
      <c r="H309" s="18" t="s">
        <v>13</v>
      </c>
      <c r="I309" s="18">
        <f t="shared" si="10"/>
        <v>33.659999999999997</v>
      </c>
    </row>
    <row r="310" spans="1:9" ht="44.25" customHeight="1" x14ac:dyDescent="0.2">
      <c r="A310" s="20">
        <v>3.1629999999999998</v>
      </c>
      <c r="B310" s="19" t="s">
        <v>20</v>
      </c>
      <c r="C310" s="16" t="s">
        <v>13</v>
      </c>
      <c r="D310" s="16" t="s">
        <v>14</v>
      </c>
      <c r="E310" s="16">
        <v>542520011</v>
      </c>
      <c r="F310" s="16">
        <v>1</v>
      </c>
      <c r="G310" s="18">
        <v>61.72</v>
      </c>
      <c r="H310" s="18" t="s">
        <v>13</v>
      </c>
      <c r="I310" s="18">
        <f t="shared" si="10"/>
        <v>61.72</v>
      </c>
    </row>
    <row r="311" spans="1:9" ht="44.25" customHeight="1" x14ac:dyDescent="0.2">
      <c r="A311" s="20">
        <v>3.1640000000000001</v>
      </c>
      <c r="B311" s="19" t="s">
        <v>19</v>
      </c>
      <c r="C311" s="16" t="s">
        <v>13</v>
      </c>
      <c r="D311" s="16" t="s">
        <v>14</v>
      </c>
      <c r="E311" s="16">
        <v>542520011</v>
      </c>
      <c r="F311" s="16">
        <v>1</v>
      </c>
      <c r="G311" s="18">
        <v>69.25</v>
      </c>
      <c r="H311" s="18" t="s">
        <v>13</v>
      </c>
      <c r="I311" s="18">
        <f t="shared" si="10"/>
        <v>69.25</v>
      </c>
    </row>
    <row r="312" spans="1:9" ht="44.25" customHeight="1" x14ac:dyDescent="0.2">
      <c r="A312" s="20">
        <v>3.165</v>
      </c>
      <c r="B312" s="19" t="s">
        <v>18</v>
      </c>
      <c r="C312" s="16" t="s">
        <v>13</v>
      </c>
      <c r="D312" s="16" t="s">
        <v>14</v>
      </c>
      <c r="E312" s="16">
        <v>542520011</v>
      </c>
      <c r="F312" s="16">
        <v>6</v>
      </c>
      <c r="G312" s="18">
        <v>84.61</v>
      </c>
      <c r="H312" s="18" t="s">
        <v>13</v>
      </c>
      <c r="I312" s="18">
        <f t="shared" si="10"/>
        <v>507.66</v>
      </c>
    </row>
    <row r="313" spans="1:9" ht="44.25" customHeight="1" x14ac:dyDescent="0.2">
      <c r="A313" s="20">
        <v>3.1659999999999999</v>
      </c>
      <c r="B313" s="19" t="s">
        <v>17</v>
      </c>
      <c r="C313" s="16" t="s">
        <v>13</v>
      </c>
      <c r="D313" s="16" t="s">
        <v>14</v>
      </c>
      <c r="E313" s="16">
        <v>542520011</v>
      </c>
      <c r="F313" s="16">
        <v>13</v>
      </c>
      <c r="G313" s="18">
        <v>100.91</v>
      </c>
      <c r="H313" s="18" t="s">
        <v>13</v>
      </c>
      <c r="I313" s="18">
        <f t="shared" si="10"/>
        <v>1311.83</v>
      </c>
    </row>
    <row r="314" spans="1:9" ht="44.25" customHeight="1" x14ac:dyDescent="0.2">
      <c r="A314" s="20">
        <v>3.1669999999999998</v>
      </c>
      <c r="B314" s="19" t="s">
        <v>16</v>
      </c>
      <c r="C314" s="16" t="s">
        <v>13</v>
      </c>
      <c r="D314" s="16" t="s">
        <v>14</v>
      </c>
      <c r="E314" s="16">
        <v>542520011</v>
      </c>
      <c r="F314" s="16">
        <v>3</v>
      </c>
      <c r="G314" s="18">
        <v>135.38999999999999</v>
      </c>
      <c r="H314" s="18" t="s">
        <v>13</v>
      </c>
      <c r="I314" s="18">
        <f t="shared" si="10"/>
        <v>406.17</v>
      </c>
    </row>
    <row r="315" spans="1:9" ht="44.25" customHeight="1" x14ac:dyDescent="0.2">
      <c r="A315" s="20">
        <v>3.1680000000000001</v>
      </c>
      <c r="B315" s="19" t="s">
        <v>15</v>
      </c>
      <c r="C315" s="16" t="s">
        <v>13</v>
      </c>
      <c r="D315" s="16" t="s">
        <v>14</v>
      </c>
      <c r="E315" s="16">
        <v>542520011</v>
      </c>
      <c r="F315" s="16">
        <v>27</v>
      </c>
      <c r="G315" s="18">
        <v>66</v>
      </c>
      <c r="H315" s="18" t="s">
        <v>13</v>
      </c>
      <c r="I315" s="18">
        <f t="shared" si="10"/>
        <v>1782</v>
      </c>
    </row>
    <row r="316" spans="1:9" ht="44.25" customHeight="1" x14ac:dyDescent="0.2">
      <c r="A316" s="16"/>
      <c r="B316" s="26" t="s">
        <v>12</v>
      </c>
      <c r="C316" s="27"/>
      <c r="D316" s="27"/>
      <c r="E316" s="27"/>
      <c r="F316" s="27"/>
      <c r="G316" s="27"/>
      <c r="H316" s="28"/>
      <c r="I316" s="15">
        <f>+SUM(I164:I315)</f>
        <v>39339.640000000007</v>
      </c>
    </row>
    <row r="317" spans="1:9" ht="44.25" customHeight="1" x14ac:dyDescent="0.2">
      <c r="A317" s="16"/>
      <c r="B317" s="26" t="s">
        <v>11</v>
      </c>
      <c r="C317" s="27"/>
      <c r="D317" s="27"/>
      <c r="E317" s="27"/>
      <c r="F317" s="27"/>
      <c r="G317" s="27"/>
      <c r="H317" s="28"/>
      <c r="I317" s="15">
        <f>+I18+I163+I316</f>
        <v>154439.31000000006</v>
      </c>
    </row>
    <row r="318" spans="1:9" s="13" customFormat="1" ht="28.5" customHeight="1" x14ac:dyDescent="0.2">
      <c r="A318" s="31" t="s">
        <v>10</v>
      </c>
      <c r="B318" s="31"/>
      <c r="C318" s="31"/>
      <c r="D318" s="31"/>
      <c r="E318" s="31"/>
      <c r="F318" s="31"/>
      <c r="G318" s="31"/>
      <c r="H318" s="31"/>
      <c r="I318" s="14">
        <f>I317</f>
        <v>154439.31000000006</v>
      </c>
    </row>
    <row r="319" spans="1:9" s="12" customFormat="1" ht="25.5" customHeight="1" x14ac:dyDescent="0.2">
      <c r="A319" s="32" t="s">
        <v>9</v>
      </c>
      <c r="B319" s="32"/>
      <c r="C319" s="32"/>
      <c r="D319" s="32"/>
      <c r="E319" s="32"/>
      <c r="F319" s="32"/>
      <c r="G319" s="32"/>
      <c r="H319" s="32"/>
      <c r="I319" s="32"/>
    </row>
    <row r="320" spans="1:9" s="11" customFormat="1" ht="18.75" x14ac:dyDescent="0.2">
      <c r="A320" s="24" t="s">
        <v>8</v>
      </c>
      <c r="B320" s="24"/>
      <c r="C320" s="24"/>
      <c r="D320" s="24"/>
      <c r="E320" s="24"/>
      <c r="F320" s="24"/>
      <c r="G320" s="24"/>
      <c r="H320" s="24"/>
      <c r="I320" s="24"/>
    </row>
    <row r="321" spans="1:212" s="11" customFormat="1" ht="18.75" customHeight="1" x14ac:dyDescent="0.2">
      <c r="A321" s="24" t="s">
        <v>7</v>
      </c>
      <c r="B321" s="24"/>
      <c r="C321" s="24"/>
      <c r="D321" s="24"/>
      <c r="E321" s="24"/>
      <c r="F321" s="24"/>
      <c r="G321" s="24"/>
      <c r="H321" s="24"/>
      <c r="I321" s="24"/>
    </row>
    <row r="322" spans="1:212" s="11" customFormat="1" ht="18.75" x14ac:dyDescent="0.2">
      <c r="A322" s="24" t="s">
        <v>6</v>
      </c>
      <c r="B322" s="24"/>
      <c r="C322" s="24"/>
      <c r="D322" s="24"/>
      <c r="E322" s="24"/>
      <c r="F322" s="24"/>
      <c r="G322" s="24"/>
      <c r="H322" s="24"/>
      <c r="I322" s="24"/>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c r="DG322" s="25"/>
      <c r="DH322" s="25"/>
      <c r="DI322" s="25"/>
      <c r="DJ322" s="25"/>
      <c r="DK322" s="25"/>
      <c r="DL322" s="25"/>
      <c r="DM322" s="25"/>
      <c r="DN322" s="25"/>
      <c r="DO322" s="25"/>
      <c r="DP322" s="25"/>
      <c r="DQ322" s="25"/>
      <c r="DR322" s="25"/>
      <c r="DS322" s="25"/>
      <c r="DT322" s="25"/>
      <c r="DU322" s="25"/>
      <c r="DV322" s="25"/>
      <c r="DW322" s="25"/>
      <c r="DX322" s="25"/>
      <c r="DY322" s="25"/>
      <c r="DZ322" s="25"/>
      <c r="EA322" s="25"/>
      <c r="EB322" s="25"/>
      <c r="EC322" s="25"/>
      <c r="ED322" s="25"/>
      <c r="EE322" s="25"/>
      <c r="EF322" s="25"/>
      <c r="EG322" s="25"/>
      <c r="EH322" s="25"/>
      <c r="EI322" s="25"/>
      <c r="EJ322" s="25"/>
      <c r="EK322" s="25"/>
      <c r="EL322" s="25"/>
      <c r="EM322" s="25"/>
      <c r="EN322" s="25"/>
      <c r="EO322" s="25"/>
      <c r="EP322" s="25"/>
      <c r="EQ322" s="25"/>
      <c r="ER322" s="25"/>
      <c r="ES322" s="25"/>
      <c r="ET322" s="25"/>
      <c r="EU322" s="25"/>
      <c r="EV322" s="25"/>
      <c r="EW322" s="25"/>
      <c r="EX322" s="25"/>
      <c r="EY322" s="25"/>
      <c r="EZ322" s="25"/>
      <c r="FA322" s="25"/>
      <c r="FB322" s="25"/>
      <c r="FC322" s="25"/>
      <c r="FD322" s="25"/>
      <c r="FE322" s="25"/>
      <c r="FF322" s="25"/>
      <c r="FG322" s="25"/>
      <c r="FH322" s="25"/>
      <c r="FI322" s="25"/>
      <c r="FJ322" s="25"/>
      <c r="FK322" s="25"/>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row>
    <row r="323" spans="1:212" s="11" customFormat="1" ht="18.75" x14ac:dyDescent="0.2">
      <c r="A323" s="24" t="s">
        <v>5</v>
      </c>
      <c r="B323" s="24"/>
      <c r="C323" s="24"/>
      <c r="D323" s="24"/>
      <c r="E323" s="24"/>
      <c r="F323" s="24"/>
      <c r="G323" s="24"/>
      <c r="H323" s="24"/>
      <c r="I323" s="24"/>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c r="DN323" s="25"/>
      <c r="DO323" s="25"/>
      <c r="DP323" s="25"/>
      <c r="DQ323" s="25"/>
      <c r="DR323" s="25"/>
      <c r="DS323" s="25"/>
      <c r="DT323" s="25"/>
      <c r="DU323" s="25"/>
      <c r="DV323" s="25"/>
      <c r="DW323" s="25"/>
      <c r="DX323" s="25"/>
      <c r="DY323" s="25"/>
      <c r="DZ323" s="25"/>
      <c r="EA323" s="25"/>
      <c r="EB323" s="25"/>
      <c r="EC323" s="25"/>
      <c r="ED323" s="25"/>
      <c r="EE323" s="25"/>
      <c r="EF323" s="25"/>
      <c r="EG323" s="25"/>
      <c r="EH323" s="25"/>
      <c r="EI323" s="25"/>
      <c r="EJ323" s="25"/>
      <c r="EK323" s="25"/>
      <c r="EL323" s="25"/>
      <c r="EM323" s="25"/>
      <c r="EN323" s="25"/>
      <c r="EO323" s="25"/>
      <c r="EP323" s="25"/>
      <c r="EQ323" s="25"/>
      <c r="ER323" s="25"/>
      <c r="ES323" s="25"/>
      <c r="ET323" s="25"/>
      <c r="EU323" s="25"/>
      <c r="EV323" s="25"/>
      <c r="EW323" s="25"/>
      <c r="EX323" s="25"/>
      <c r="EY323" s="25"/>
      <c r="EZ323" s="25"/>
      <c r="FA323" s="25"/>
      <c r="FB323" s="25"/>
      <c r="FC323" s="25"/>
      <c r="FD323" s="25"/>
      <c r="FE323" s="25"/>
      <c r="FF323" s="25"/>
      <c r="FG323" s="25"/>
      <c r="FH323" s="25"/>
      <c r="FI323" s="25"/>
      <c r="FJ323" s="25"/>
      <c r="FK323" s="25"/>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row>
    <row r="324" spans="1:212" s="11" customFormat="1" ht="18.75" x14ac:dyDescent="0.2">
      <c r="A324" s="24" t="s">
        <v>4</v>
      </c>
      <c r="B324" s="24"/>
      <c r="C324" s="24"/>
      <c r="D324" s="24"/>
      <c r="E324" s="24"/>
      <c r="F324" s="24"/>
      <c r="G324" s="24"/>
      <c r="H324" s="24"/>
      <c r="I324" s="24"/>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c r="DG324" s="25"/>
      <c r="DH324" s="25"/>
      <c r="DI324" s="25"/>
      <c r="DJ324" s="25"/>
      <c r="DK324" s="25"/>
      <c r="DL324" s="25"/>
      <c r="DM324" s="25"/>
      <c r="DN324" s="25"/>
      <c r="DO324" s="25"/>
      <c r="DP324" s="25"/>
      <c r="DQ324" s="25"/>
      <c r="DR324" s="25"/>
      <c r="DS324" s="25"/>
      <c r="DT324" s="25"/>
      <c r="DU324" s="25"/>
      <c r="DV324" s="25"/>
      <c r="DW324" s="25"/>
      <c r="DX324" s="25"/>
      <c r="DY324" s="25"/>
      <c r="DZ324" s="25"/>
      <c r="EA324" s="25"/>
      <c r="EB324" s="25"/>
      <c r="EC324" s="25"/>
      <c r="ED324" s="25"/>
      <c r="EE324" s="25"/>
      <c r="EF324" s="25"/>
      <c r="EG324" s="25"/>
      <c r="EH324" s="25"/>
      <c r="EI324" s="25"/>
      <c r="EJ324" s="25"/>
      <c r="EK324" s="25"/>
      <c r="EL324" s="25"/>
      <c r="EM324" s="25"/>
      <c r="EN324" s="25"/>
      <c r="EO324" s="25"/>
      <c r="EP324" s="25"/>
      <c r="EQ324" s="25"/>
      <c r="ER324" s="25"/>
      <c r="ES324" s="25"/>
      <c r="ET324" s="25"/>
      <c r="EU324" s="25"/>
      <c r="EV324" s="25"/>
      <c r="EW324" s="25"/>
      <c r="EX324" s="25"/>
      <c r="EY324" s="25"/>
      <c r="EZ324" s="25"/>
      <c r="FA324" s="25"/>
      <c r="FB324" s="25"/>
      <c r="FC324" s="25"/>
      <c r="FD324" s="25"/>
      <c r="FE324" s="25"/>
      <c r="FF324" s="25"/>
      <c r="FG324" s="25"/>
      <c r="FH324" s="25"/>
      <c r="FI324" s="25"/>
      <c r="FJ324" s="25"/>
      <c r="FK324" s="25"/>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row>
    <row r="325" spans="1:212" s="11" customFormat="1" ht="45.75" customHeight="1" x14ac:dyDescent="0.2">
      <c r="A325" s="24" t="s">
        <v>3</v>
      </c>
      <c r="B325" s="24"/>
      <c r="C325" s="24"/>
      <c r="D325" s="24"/>
      <c r="E325" s="24"/>
      <c r="F325" s="24"/>
      <c r="G325" s="24"/>
      <c r="H325" s="24"/>
      <c r="I325" s="24"/>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c r="DN325" s="25"/>
      <c r="DO325" s="25"/>
      <c r="DP325" s="25"/>
      <c r="DQ325" s="25"/>
      <c r="DR325" s="25"/>
      <c r="DS325" s="25"/>
      <c r="DT325" s="25"/>
      <c r="DU325" s="25"/>
      <c r="DV325" s="25"/>
      <c r="DW325" s="25"/>
      <c r="DX325" s="25"/>
      <c r="DY325" s="25"/>
      <c r="DZ325" s="25"/>
      <c r="EA325" s="25"/>
      <c r="EB325" s="25"/>
      <c r="EC325" s="25"/>
      <c r="ED325" s="25"/>
      <c r="EE325" s="25"/>
      <c r="EF325" s="25"/>
      <c r="EG325" s="25"/>
      <c r="EH325" s="25"/>
      <c r="EI325" s="25"/>
      <c r="EJ325" s="25"/>
      <c r="EK325" s="25"/>
      <c r="EL325" s="25"/>
      <c r="EM325" s="25"/>
      <c r="EN325" s="25"/>
      <c r="EO325" s="25"/>
      <c r="EP325" s="25"/>
      <c r="EQ325" s="25"/>
      <c r="ER325" s="25"/>
      <c r="ES325" s="25"/>
      <c r="ET325" s="25"/>
      <c r="EU325" s="25"/>
      <c r="EV325" s="25"/>
      <c r="EW325" s="25"/>
      <c r="EX325" s="25"/>
      <c r="EY325" s="25"/>
      <c r="EZ325" s="25"/>
      <c r="FA325" s="25"/>
      <c r="FB325" s="25"/>
      <c r="FC325" s="25"/>
      <c r="FD325" s="25"/>
      <c r="FE325" s="25"/>
      <c r="FF325" s="25"/>
      <c r="FG325" s="25"/>
      <c r="FH325" s="25"/>
      <c r="FI325" s="25"/>
      <c r="FJ325" s="25"/>
      <c r="FK325" s="25"/>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row>
    <row r="326" spans="1:212" s="11" customFormat="1" ht="18.75" x14ac:dyDescent="0.2">
      <c r="A326" s="24" t="s">
        <v>2</v>
      </c>
      <c r="B326" s="24"/>
      <c r="C326" s="24"/>
      <c r="D326" s="24"/>
      <c r="E326" s="24"/>
      <c r="F326" s="24"/>
      <c r="G326" s="24"/>
      <c r="H326" s="24"/>
      <c r="I326" s="24"/>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c r="DK326" s="25"/>
      <c r="DL326" s="25"/>
      <c r="DM326" s="25"/>
      <c r="DN326" s="25"/>
      <c r="DO326" s="25"/>
      <c r="DP326" s="25"/>
      <c r="DQ326" s="25"/>
      <c r="DR326" s="25"/>
      <c r="DS326" s="25"/>
      <c r="DT326" s="25"/>
      <c r="DU326" s="25"/>
      <c r="DV326" s="25"/>
      <c r="DW326" s="25"/>
      <c r="DX326" s="25"/>
      <c r="DY326" s="25"/>
      <c r="DZ326" s="25"/>
      <c r="EA326" s="25"/>
      <c r="EB326" s="25"/>
      <c r="EC326" s="25"/>
      <c r="ED326" s="25"/>
      <c r="EE326" s="25"/>
      <c r="EF326" s="25"/>
      <c r="EG326" s="25"/>
      <c r="EH326" s="25"/>
      <c r="EI326" s="25"/>
      <c r="EJ326" s="25"/>
      <c r="EK326" s="25"/>
      <c r="EL326" s="25"/>
      <c r="EM326" s="25"/>
      <c r="EN326" s="25"/>
      <c r="EO326" s="25"/>
      <c r="EP326" s="25"/>
      <c r="EQ326" s="25"/>
      <c r="ER326" s="25"/>
      <c r="ES326" s="25"/>
      <c r="ET326" s="25"/>
      <c r="EU326" s="25"/>
      <c r="EV326" s="25"/>
      <c r="EW326" s="25"/>
      <c r="EX326" s="25"/>
      <c r="EY326" s="25"/>
      <c r="EZ326" s="25"/>
      <c r="FA326" s="25"/>
      <c r="FB326" s="25"/>
      <c r="FC326" s="25"/>
      <c r="FD326" s="25"/>
      <c r="FE326" s="25"/>
      <c r="FF326" s="25"/>
      <c r="FG326" s="25"/>
      <c r="FH326" s="25"/>
      <c r="FI326" s="25"/>
      <c r="FJ326" s="25"/>
      <c r="FK326" s="25"/>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row>
    <row r="327" spans="1:212" s="11" customFormat="1" ht="18.75" x14ac:dyDescent="0.2">
      <c r="A327" s="24" t="s">
        <v>1</v>
      </c>
      <c r="B327" s="24"/>
      <c r="C327" s="24"/>
      <c r="D327" s="24"/>
      <c r="E327" s="24"/>
      <c r="F327" s="24"/>
      <c r="G327" s="24"/>
      <c r="H327" s="24"/>
      <c r="I327" s="24"/>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c r="CQ327" s="25"/>
      <c r="CR327" s="25"/>
      <c r="CS327" s="25"/>
      <c r="CT327" s="25"/>
      <c r="CU327" s="25"/>
      <c r="CV327" s="25"/>
      <c r="CW327" s="25"/>
      <c r="CX327" s="25"/>
      <c r="CY327" s="25"/>
      <c r="CZ327" s="25"/>
      <c r="DA327" s="25"/>
      <c r="DB327" s="25"/>
      <c r="DC327" s="25"/>
      <c r="DD327" s="25"/>
      <c r="DE327" s="25"/>
      <c r="DF327" s="25"/>
      <c r="DG327" s="25"/>
      <c r="DH327" s="25"/>
      <c r="DI327" s="25"/>
      <c r="DJ327" s="25"/>
      <c r="DK327" s="25"/>
      <c r="DL327" s="25"/>
      <c r="DM327" s="25"/>
      <c r="DN327" s="25"/>
      <c r="DO327" s="25"/>
      <c r="DP327" s="25"/>
      <c r="DQ327" s="25"/>
      <c r="DR327" s="25"/>
      <c r="DS327" s="25"/>
      <c r="DT327" s="25"/>
      <c r="DU327" s="25"/>
      <c r="DV327" s="25"/>
      <c r="DW327" s="25"/>
      <c r="DX327" s="25"/>
      <c r="DY327" s="25"/>
      <c r="DZ327" s="25"/>
      <c r="EA327" s="25"/>
      <c r="EB327" s="25"/>
      <c r="EC327" s="25"/>
      <c r="ED327" s="25"/>
      <c r="EE327" s="25"/>
      <c r="EF327" s="25"/>
      <c r="EG327" s="25"/>
      <c r="EH327" s="25"/>
      <c r="EI327" s="25"/>
      <c r="EJ327" s="25"/>
      <c r="EK327" s="25"/>
      <c r="EL327" s="25"/>
      <c r="EM327" s="25"/>
      <c r="EN327" s="25"/>
      <c r="EO327" s="25"/>
      <c r="EP327" s="25"/>
      <c r="EQ327" s="25"/>
      <c r="ER327" s="25"/>
      <c r="ES327" s="25"/>
      <c r="ET327" s="25"/>
      <c r="EU327" s="25"/>
      <c r="EV327" s="25"/>
      <c r="EW327" s="25"/>
      <c r="EX327" s="25"/>
      <c r="EY327" s="25"/>
      <c r="EZ327" s="25"/>
      <c r="FA327" s="25"/>
      <c r="FB327" s="25"/>
      <c r="FC327" s="25"/>
      <c r="FD327" s="25"/>
      <c r="FE327" s="25"/>
      <c r="FF327" s="25"/>
      <c r="FG327" s="25"/>
      <c r="FH327" s="25"/>
      <c r="FI327" s="25"/>
      <c r="FJ327" s="25"/>
      <c r="FK327" s="25"/>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row>
    <row r="328" spans="1:212" s="11" customFormat="1" ht="18.75" x14ac:dyDescent="0.2">
      <c r="A328" s="24" t="s">
        <v>0</v>
      </c>
      <c r="B328" s="24"/>
      <c r="C328" s="24"/>
      <c r="D328" s="24"/>
      <c r="E328" s="24"/>
      <c r="F328" s="24"/>
      <c r="G328" s="24"/>
      <c r="H328" s="24"/>
      <c r="I328" s="24"/>
    </row>
    <row r="329" spans="1:212" ht="27" customHeight="1" x14ac:dyDescent="0.2">
      <c r="A329" s="9"/>
      <c r="B329" s="9"/>
      <c r="C329" s="9"/>
      <c r="D329" s="10"/>
      <c r="E329" s="9"/>
      <c r="G329" s="8"/>
      <c r="H329" s="7"/>
      <c r="I329" s="7"/>
    </row>
    <row r="330" spans="1:212" ht="27" customHeight="1" x14ac:dyDescent="0.2">
      <c r="A330" s="9"/>
      <c r="B330" s="9"/>
      <c r="C330" s="9"/>
      <c r="D330" s="10"/>
      <c r="E330" s="9"/>
      <c r="G330" s="8"/>
      <c r="H330" s="7"/>
      <c r="I330" s="7"/>
    </row>
    <row r="331" spans="1:212" ht="27" customHeight="1" x14ac:dyDescent="0.2">
      <c r="A331" s="9"/>
      <c r="B331" s="9"/>
      <c r="C331" s="9"/>
      <c r="D331" s="10"/>
      <c r="E331" s="9"/>
      <c r="G331" s="8"/>
      <c r="H331" s="7"/>
      <c r="I331" s="7"/>
    </row>
    <row r="332" spans="1:212" x14ac:dyDescent="0.2">
      <c r="A332" s="9"/>
      <c r="B332" s="9"/>
      <c r="C332" s="9"/>
      <c r="D332" s="10"/>
      <c r="E332" s="9"/>
      <c r="G332" s="8"/>
      <c r="H332" s="7"/>
      <c r="I332" s="7"/>
    </row>
    <row r="333" spans="1:212" x14ac:dyDescent="0.2">
      <c r="A333" s="9"/>
      <c r="B333" s="9"/>
      <c r="C333" s="9"/>
      <c r="D333" s="10"/>
      <c r="E333" s="9"/>
      <c r="G333" s="8"/>
      <c r="H333" s="7"/>
      <c r="I333" s="7"/>
    </row>
    <row r="334" spans="1:212" x14ac:dyDescent="0.2">
      <c r="A334" s="9"/>
      <c r="B334" s="9"/>
      <c r="C334" s="9"/>
      <c r="D334" s="10"/>
      <c r="E334" s="9"/>
      <c r="G334" s="8"/>
      <c r="H334" s="7"/>
      <c r="I334" s="7"/>
    </row>
    <row r="335" spans="1:212" x14ac:dyDescent="0.2">
      <c r="A335" s="9"/>
      <c r="B335" s="9"/>
      <c r="C335" s="9"/>
      <c r="D335" s="10"/>
      <c r="E335" s="9"/>
      <c r="G335" s="8"/>
      <c r="H335" s="7"/>
      <c r="I335" s="7"/>
    </row>
    <row r="336" spans="1:212" x14ac:dyDescent="0.2">
      <c r="A336" s="9"/>
      <c r="B336" s="9"/>
      <c r="C336" s="9"/>
      <c r="D336" s="10"/>
      <c r="E336" s="9"/>
      <c r="G336" s="8"/>
      <c r="H336" s="7"/>
      <c r="I336" s="7"/>
    </row>
    <row r="337" spans="1:9" x14ac:dyDescent="0.2">
      <c r="A337" s="9"/>
      <c r="B337" s="9"/>
      <c r="C337" s="9"/>
      <c r="D337" s="10"/>
      <c r="E337" s="9"/>
      <c r="G337" s="8"/>
      <c r="H337" s="7"/>
      <c r="I337" s="7"/>
    </row>
    <row r="338" spans="1:9" x14ac:dyDescent="0.2">
      <c r="A338" s="9"/>
      <c r="B338" s="9"/>
      <c r="C338" s="9"/>
      <c r="D338" s="10"/>
      <c r="E338" s="9"/>
      <c r="G338" s="8"/>
      <c r="H338" s="7"/>
      <c r="I338" s="7"/>
    </row>
  </sheetData>
  <protectedRanges>
    <protectedRange sqref="A3:A317" name="Rango1_1"/>
  </protectedRanges>
  <mergeCells count="114">
    <mergeCell ref="A1:I1"/>
    <mergeCell ref="A2:I2"/>
    <mergeCell ref="A3:I3"/>
    <mergeCell ref="BI322:BU322"/>
    <mergeCell ref="A322:I322"/>
    <mergeCell ref="A318:H318"/>
    <mergeCell ref="A320:I320"/>
    <mergeCell ref="A321:I321"/>
    <mergeCell ref="A319:I319"/>
    <mergeCell ref="GI322:GU322"/>
    <mergeCell ref="GV322:HD322"/>
    <mergeCell ref="A323:I323"/>
    <mergeCell ref="J323:U323"/>
    <mergeCell ref="BV322:CH322"/>
    <mergeCell ref="CI322:CU322"/>
    <mergeCell ref="CV322:DH322"/>
    <mergeCell ref="DI322:DU322"/>
    <mergeCell ref="DV322:EH322"/>
    <mergeCell ref="EI322:EU322"/>
    <mergeCell ref="J322:U322"/>
    <mergeCell ref="V322:AH322"/>
    <mergeCell ref="AI322:AU322"/>
    <mergeCell ref="AV322:BH322"/>
    <mergeCell ref="GV323:HD323"/>
    <mergeCell ref="A324:I324"/>
    <mergeCell ref="J324:U324"/>
    <mergeCell ref="V324:AH324"/>
    <mergeCell ref="AI324:AU324"/>
    <mergeCell ref="CV323:DH323"/>
    <mergeCell ref="DI323:DU323"/>
    <mergeCell ref="DV323:EH323"/>
    <mergeCell ref="EI323:EU323"/>
    <mergeCell ref="EV323:FH323"/>
    <mergeCell ref="FI323:FU323"/>
    <mergeCell ref="V323:AH323"/>
    <mergeCell ref="AI323:AU323"/>
    <mergeCell ref="AV323:BH323"/>
    <mergeCell ref="BI323:BU323"/>
    <mergeCell ref="BV323:CH323"/>
    <mergeCell ref="CI323:CU323"/>
    <mergeCell ref="GV325:HD325"/>
    <mergeCell ref="A326:I326"/>
    <mergeCell ref="J326:U326"/>
    <mergeCell ref="BV325:CH325"/>
    <mergeCell ref="CI325:CU325"/>
    <mergeCell ref="EV325:FH325"/>
    <mergeCell ref="FI326:FU326"/>
    <mergeCell ref="GV324:HD324"/>
    <mergeCell ref="A325:I325"/>
    <mergeCell ref="J325:U325"/>
    <mergeCell ref="V325:AH325"/>
    <mergeCell ref="AI325:AU325"/>
    <mergeCell ref="AV325:BH325"/>
    <mergeCell ref="BI325:BU325"/>
    <mergeCell ref="DV324:EH324"/>
    <mergeCell ref="EI324:EU324"/>
    <mergeCell ref="EV324:FH324"/>
    <mergeCell ref="FI324:FU324"/>
    <mergeCell ref="FV324:GH324"/>
    <mergeCell ref="GI324:GU324"/>
    <mergeCell ref="AV324:BH324"/>
    <mergeCell ref="BI324:BU324"/>
    <mergeCell ref="BV324:CH324"/>
    <mergeCell ref="CI324:CU324"/>
    <mergeCell ref="GV326:HD326"/>
    <mergeCell ref="A327:I327"/>
    <mergeCell ref="J327:U327"/>
    <mergeCell ref="V327:AH327"/>
    <mergeCell ref="GV327:HD327"/>
    <mergeCell ref="V326:AH326"/>
    <mergeCell ref="AV326:BH326"/>
    <mergeCell ref="AI327:AU327"/>
    <mergeCell ref="EV327:FH327"/>
    <mergeCell ref="FI327:FU327"/>
    <mergeCell ref="DI326:DU326"/>
    <mergeCell ref="EV326:FH326"/>
    <mergeCell ref="AI326:AU326"/>
    <mergeCell ref="BI326:BU326"/>
    <mergeCell ref="BV326:CH326"/>
    <mergeCell ref="CI326:CU326"/>
    <mergeCell ref="CV326:DH326"/>
    <mergeCell ref="B18:H18"/>
    <mergeCell ref="B163:H163"/>
    <mergeCell ref="B316:H316"/>
    <mergeCell ref="B317:H317"/>
    <mergeCell ref="FV327:GH327"/>
    <mergeCell ref="GI327:GU327"/>
    <mergeCell ref="FV326:GH326"/>
    <mergeCell ref="GI326:GU326"/>
    <mergeCell ref="DV326:EH326"/>
    <mergeCell ref="EI326:EU326"/>
    <mergeCell ref="DI325:DU325"/>
    <mergeCell ref="DV325:EH325"/>
    <mergeCell ref="EI325:EU325"/>
    <mergeCell ref="FI325:FU325"/>
    <mergeCell ref="FV325:GH325"/>
    <mergeCell ref="CV325:DH325"/>
    <mergeCell ref="GI325:GU325"/>
    <mergeCell ref="CV324:DH324"/>
    <mergeCell ref="DI324:DU324"/>
    <mergeCell ref="FV323:GH323"/>
    <mergeCell ref="GI323:GU323"/>
    <mergeCell ref="EV322:FH322"/>
    <mergeCell ref="FI322:FU322"/>
    <mergeCell ref="FV322:GH322"/>
    <mergeCell ref="A328:I328"/>
    <mergeCell ref="CV327:DH327"/>
    <mergeCell ref="DI327:DU327"/>
    <mergeCell ref="DV327:EH327"/>
    <mergeCell ref="EI327:EU327"/>
    <mergeCell ref="AV327:BH327"/>
    <mergeCell ref="BI327:BU327"/>
    <mergeCell ref="BV327:CH327"/>
    <mergeCell ref="CI327:CU327"/>
  </mergeCells>
  <printOptions horizontalCentered="1"/>
  <pageMargins left="0.43307086614173229" right="0.43307086614173229" top="0.55118110236220474" bottom="0.55118110236220474" header="0" footer="0"/>
  <pageSetup paperSize="9" scale="44" fitToHeight="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ZAMORA ETAPA I</vt:lpstr>
      <vt:lpstr>'PRESUPUESTO ZAMORA ETAPA 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EFREN PALACIOS MORA</dc:creator>
  <cp:lastModifiedBy>DAVID EFREN PALACIOS MORA</cp:lastModifiedBy>
  <dcterms:created xsi:type="dcterms:W3CDTF">2017-05-23T17:35:56Z</dcterms:created>
  <dcterms:modified xsi:type="dcterms:W3CDTF">2017-05-23T17:53:51Z</dcterms:modified>
</cp:coreProperties>
</file>